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75" windowWidth="20115" windowHeight="7245" activeTab="8"/>
  </bookViews>
  <sheets>
    <sheet name="1010160" sheetId="1" r:id="rId1"/>
    <sheet name="1010180" sheetId="2" r:id="rId2"/>
    <sheet name="1011080" sheetId="3" r:id="rId3"/>
    <sheet name="1014030" sheetId="4" r:id="rId4"/>
    <sheet name="1014040" sheetId="5" r:id="rId5"/>
    <sheet name="1014060" sheetId="6" r:id="rId6"/>
    <sheet name="1014081" sheetId="7" r:id="rId7"/>
    <sheet name="1014082" sheetId="8" r:id="rId8"/>
    <sheet name="1017520" sheetId="9" r:id="rId9"/>
  </sheets>
  <calcPr calcId="145621"/>
</workbook>
</file>

<file path=xl/calcChain.xml><?xml version="1.0" encoding="utf-8"?>
<calcChain xmlns="http://schemas.openxmlformats.org/spreadsheetml/2006/main">
  <c r="F154" i="8" l="1"/>
  <c r="F152" i="8"/>
  <c r="F148" i="8"/>
  <c r="F144" i="8"/>
  <c r="F143" i="8"/>
  <c r="F142" i="8"/>
  <c r="J134" i="8"/>
  <c r="I134" i="8"/>
  <c r="G134" i="8"/>
  <c r="F134" i="8"/>
  <c r="H134" i="8" s="1"/>
  <c r="E134" i="8"/>
  <c r="K134" i="8" s="1"/>
  <c r="B134" i="8"/>
  <c r="J133" i="8"/>
  <c r="I133" i="8"/>
  <c r="E133" i="8"/>
  <c r="K133" i="8" s="1"/>
  <c r="B133" i="8"/>
  <c r="J132" i="8"/>
  <c r="I132" i="8"/>
  <c r="B132" i="8"/>
  <c r="J131" i="8"/>
  <c r="B131" i="8"/>
  <c r="J130" i="8"/>
  <c r="B130" i="8"/>
  <c r="J128" i="8"/>
  <c r="I128" i="8"/>
  <c r="G128" i="8"/>
  <c r="F128" i="8"/>
  <c r="H128" i="8" s="1"/>
  <c r="E128" i="8"/>
  <c r="K128" i="8" s="1"/>
  <c r="B128" i="8"/>
  <c r="J127" i="8"/>
  <c r="I127" i="8"/>
  <c r="E127" i="8"/>
  <c r="K127" i="8" s="1"/>
  <c r="B127" i="8"/>
  <c r="J126" i="8"/>
  <c r="I126" i="8"/>
  <c r="E126" i="8"/>
  <c r="K126" i="8" s="1"/>
  <c r="B126" i="8"/>
  <c r="J125" i="8"/>
  <c r="B125" i="8"/>
  <c r="D124" i="8"/>
  <c r="J124" i="8" s="1"/>
  <c r="B124" i="8"/>
  <c r="J122" i="8"/>
  <c r="G122" i="8"/>
  <c r="F122" i="8"/>
  <c r="H122" i="8" s="1"/>
  <c r="E122" i="8"/>
  <c r="K122" i="8" s="1"/>
  <c r="B122" i="8"/>
  <c r="J121" i="8"/>
  <c r="I121" i="8"/>
  <c r="G121" i="8"/>
  <c r="F121" i="8"/>
  <c r="H121" i="8" s="1"/>
  <c r="E121" i="8"/>
  <c r="K121" i="8" s="1"/>
  <c r="B121" i="8"/>
  <c r="J120" i="8"/>
  <c r="I120" i="8"/>
  <c r="E120" i="8"/>
  <c r="K120" i="8" s="1"/>
  <c r="B120" i="8"/>
  <c r="J119" i="8"/>
  <c r="I119" i="8"/>
  <c r="G119" i="8"/>
  <c r="F119" i="8"/>
  <c r="H119" i="8" s="1"/>
  <c r="E119" i="8"/>
  <c r="K119" i="8" s="1"/>
  <c r="B119" i="8"/>
  <c r="J118" i="8"/>
  <c r="I118" i="8"/>
  <c r="E118" i="8"/>
  <c r="K118" i="8" s="1"/>
  <c r="B118" i="8"/>
  <c r="J117" i="8"/>
  <c r="I117" i="8"/>
  <c r="E117" i="8"/>
  <c r="K117" i="8" s="1"/>
  <c r="B117" i="8"/>
  <c r="J116" i="8"/>
  <c r="G116" i="8"/>
  <c r="F116" i="8"/>
  <c r="H116" i="8" s="1"/>
  <c r="E116" i="8"/>
  <c r="B116" i="8"/>
  <c r="J115" i="8"/>
  <c r="C115" i="8"/>
  <c r="B115" i="8"/>
  <c r="J114" i="8"/>
  <c r="E114" i="8"/>
  <c r="C114" i="8"/>
  <c r="C125" i="8" s="1"/>
  <c r="B114" i="8"/>
  <c r="J113" i="8"/>
  <c r="G113" i="8"/>
  <c r="F113" i="8"/>
  <c r="H113" i="8" s="1"/>
  <c r="E113" i="8"/>
  <c r="B113" i="8"/>
  <c r="B112" i="8"/>
  <c r="D111" i="8"/>
  <c r="D112" i="8" s="1"/>
  <c r="J112" i="8" s="1"/>
  <c r="C111" i="8"/>
  <c r="C112" i="8" s="1"/>
  <c r="B111" i="8"/>
  <c r="J109" i="8"/>
  <c r="I109" i="8"/>
  <c r="G109" i="8"/>
  <c r="F109" i="8"/>
  <c r="H109" i="8" s="1"/>
  <c r="E109" i="8"/>
  <c r="K109" i="8" s="1"/>
  <c r="B109" i="8"/>
  <c r="J108" i="8"/>
  <c r="I108" i="8"/>
  <c r="G108" i="8"/>
  <c r="F108" i="8"/>
  <c r="H108" i="8" s="1"/>
  <c r="E108" i="8"/>
  <c r="K108" i="8" s="1"/>
  <c r="B108" i="8"/>
  <c r="J107" i="8"/>
  <c r="I107" i="8"/>
  <c r="G107" i="8"/>
  <c r="F107" i="8"/>
  <c r="H107" i="8" s="1"/>
  <c r="E107" i="8"/>
  <c r="K107" i="8" s="1"/>
  <c r="B107" i="8"/>
  <c r="J106" i="8"/>
  <c r="I106" i="8"/>
  <c r="G106" i="8"/>
  <c r="F106" i="8"/>
  <c r="H106" i="8" s="1"/>
  <c r="E106" i="8"/>
  <c r="K106" i="8" s="1"/>
  <c r="B106" i="8"/>
  <c r="J105" i="8"/>
  <c r="I105" i="8"/>
  <c r="G105" i="8"/>
  <c r="F105" i="8"/>
  <c r="H105" i="8" s="1"/>
  <c r="E105" i="8"/>
  <c r="B105" i="8"/>
  <c r="J104" i="8"/>
  <c r="I104" i="8"/>
  <c r="G104" i="8"/>
  <c r="F104" i="8"/>
  <c r="H104" i="8" s="1"/>
  <c r="E104" i="8"/>
  <c r="B104" i="8"/>
  <c r="J100" i="8"/>
  <c r="I100" i="8"/>
  <c r="G100" i="8"/>
  <c r="F100" i="8"/>
  <c r="H100" i="8" s="1"/>
  <c r="E100" i="8"/>
  <c r="K100" i="8" s="1"/>
  <c r="B100" i="8"/>
  <c r="J99" i="8"/>
  <c r="I99" i="8"/>
  <c r="G99" i="8"/>
  <c r="F99" i="8"/>
  <c r="H99" i="8" s="1"/>
  <c r="E99" i="8"/>
  <c r="K99" i="8" s="1"/>
  <c r="B99" i="8"/>
  <c r="J98" i="8"/>
  <c r="I98" i="8"/>
  <c r="G98" i="8"/>
  <c r="F98" i="8"/>
  <c r="H98" i="8" s="1"/>
  <c r="E98" i="8"/>
  <c r="K98" i="8" s="1"/>
  <c r="B98" i="8"/>
  <c r="J97" i="8"/>
  <c r="G97" i="8"/>
  <c r="F97" i="8"/>
  <c r="I97" i="8" s="1"/>
  <c r="E97" i="8"/>
  <c r="B97" i="8"/>
  <c r="J96" i="8"/>
  <c r="G96" i="8"/>
  <c r="F96" i="8"/>
  <c r="I96" i="8" s="1"/>
  <c r="E96" i="8"/>
  <c r="B96" i="8"/>
  <c r="G92" i="8"/>
  <c r="F92" i="8"/>
  <c r="I92" i="8" s="1"/>
  <c r="D92" i="8"/>
  <c r="J92" i="8" s="1"/>
  <c r="C92" i="8"/>
  <c r="E92" i="8" s="1"/>
  <c r="I81" i="8"/>
  <c r="G81" i="8"/>
  <c r="F81" i="8"/>
  <c r="F133" i="8" s="1"/>
  <c r="E81" i="8"/>
  <c r="J80" i="8"/>
  <c r="G80" i="8"/>
  <c r="G132" i="8" s="1"/>
  <c r="F80" i="8"/>
  <c r="E80" i="8"/>
  <c r="I79" i="8"/>
  <c r="G79" i="8"/>
  <c r="F79" i="8"/>
  <c r="F131" i="8" s="1"/>
  <c r="E79" i="8"/>
  <c r="K79" i="8" s="1"/>
  <c r="J78" i="8"/>
  <c r="G78" i="8"/>
  <c r="G130" i="8" s="1"/>
  <c r="F78" i="8"/>
  <c r="E78" i="8"/>
  <c r="G74" i="8"/>
  <c r="G127" i="8" s="1"/>
  <c r="F74" i="8"/>
  <c r="F127" i="8" s="1"/>
  <c r="D74" i="8"/>
  <c r="G73" i="8"/>
  <c r="G126" i="8" s="1"/>
  <c r="F73" i="8"/>
  <c r="F126" i="8" s="1"/>
  <c r="H126" i="8" s="1"/>
  <c r="D73" i="8"/>
  <c r="J73" i="8" s="1"/>
  <c r="G72" i="8"/>
  <c r="G125" i="8" s="1"/>
  <c r="F72" i="8"/>
  <c r="F125" i="8" s="1"/>
  <c r="D72" i="8"/>
  <c r="C72" i="8"/>
  <c r="I72" i="8" s="1"/>
  <c r="D71" i="8"/>
  <c r="J67" i="8"/>
  <c r="I67" i="8"/>
  <c r="H67" i="8"/>
  <c r="E67" i="8"/>
  <c r="K67" i="8" s="1"/>
  <c r="J66" i="8"/>
  <c r="I66" i="8"/>
  <c r="H66" i="8"/>
  <c r="E66" i="8"/>
  <c r="G65" i="8"/>
  <c r="F65" i="8"/>
  <c r="D65" i="8"/>
  <c r="C65" i="8"/>
  <c r="C74" i="8" s="1"/>
  <c r="I74" i="8" s="1"/>
  <c r="J64" i="8"/>
  <c r="I64" i="8"/>
  <c r="H64" i="8"/>
  <c r="H73" i="8" s="1"/>
  <c r="E64" i="8"/>
  <c r="G63" i="8"/>
  <c r="G118" i="8" s="1"/>
  <c r="F63" i="8"/>
  <c r="F118" i="8" s="1"/>
  <c r="D63" i="8"/>
  <c r="C63" i="8"/>
  <c r="C73" i="8" s="1"/>
  <c r="I73" i="8" s="1"/>
  <c r="F62" i="8"/>
  <c r="F117" i="8" s="1"/>
  <c r="D62" i="8"/>
  <c r="J61" i="8"/>
  <c r="I61" i="8"/>
  <c r="H61" i="8"/>
  <c r="H72" i="8" s="1"/>
  <c r="E61" i="8"/>
  <c r="E72" i="8" s="1"/>
  <c r="K72" i="8" s="1"/>
  <c r="G60" i="8"/>
  <c r="G115" i="8" s="1"/>
  <c r="F60" i="8"/>
  <c r="F115" i="8" s="1"/>
  <c r="H115" i="8" s="1"/>
  <c r="D60" i="8"/>
  <c r="J60" i="8" s="1"/>
  <c r="J59" i="8" s="1"/>
  <c r="C60" i="8"/>
  <c r="E60" i="8" s="1"/>
  <c r="G59" i="8"/>
  <c r="G114" i="8" s="1"/>
  <c r="C59" i="8"/>
  <c r="J58" i="8"/>
  <c r="I58" i="8"/>
  <c r="H58" i="8"/>
  <c r="E58" i="8"/>
  <c r="G57" i="8"/>
  <c r="G71" i="8" s="1"/>
  <c r="G124" i="8" s="1"/>
  <c r="F57" i="8"/>
  <c r="F112" i="8" s="1"/>
  <c r="H112" i="8" s="1"/>
  <c r="D57" i="8"/>
  <c r="C57" i="8"/>
  <c r="C71" i="8" s="1"/>
  <c r="F56" i="8"/>
  <c r="F111" i="8" s="1"/>
  <c r="D56" i="8"/>
  <c r="J53" i="8"/>
  <c r="I53" i="8"/>
  <c r="H53" i="8"/>
  <c r="E53" i="8"/>
  <c r="K53" i="8" s="1"/>
  <c r="J52" i="8"/>
  <c r="I52" i="8"/>
  <c r="H52" i="8"/>
  <c r="K52" i="8" s="1"/>
  <c r="E52" i="8"/>
  <c r="J51" i="8"/>
  <c r="I51" i="8"/>
  <c r="H51" i="8"/>
  <c r="E51" i="8"/>
  <c r="K51" i="8" s="1"/>
  <c r="J50" i="8"/>
  <c r="I50" i="8"/>
  <c r="H50" i="8"/>
  <c r="K50" i="8" s="1"/>
  <c r="E50" i="8"/>
  <c r="J49" i="8"/>
  <c r="I49" i="8"/>
  <c r="H49" i="8"/>
  <c r="E49" i="8"/>
  <c r="K49" i="8" s="1"/>
  <c r="E36" i="8"/>
  <c r="E35" i="8"/>
  <c r="D34" i="8"/>
  <c r="D29" i="8"/>
  <c r="D41" i="8" s="1"/>
  <c r="D39" i="8" s="1"/>
  <c r="D27" i="8"/>
  <c r="J24" i="8"/>
  <c r="I24" i="8"/>
  <c r="H24" i="8"/>
  <c r="K24" i="8" s="1"/>
  <c r="E24" i="8"/>
  <c r="J23" i="8"/>
  <c r="I23" i="8"/>
  <c r="H23" i="8"/>
  <c r="E23" i="8"/>
  <c r="H81" i="8" s="1"/>
  <c r="J22" i="8"/>
  <c r="I22" i="8"/>
  <c r="H22" i="8"/>
  <c r="K22" i="8" s="1"/>
  <c r="E22" i="8"/>
  <c r="H80" i="8" s="1"/>
  <c r="J21" i="8"/>
  <c r="I21" i="8"/>
  <c r="H21" i="8"/>
  <c r="E21" i="8"/>
  <c r="H79" i="8" s="1"/>
  <c r="J20" i="8"/>
  <c r="I20" i="8"/>
  <c r="H20" i="8"/>
  <c r="K20" i="8" s="1"/>
  <c r="E20" i="8"/>
  <c r="H78" i="8" s="1"/>
  <c r="G16" i="8"/>
  <c r="J16" i="8" s="1"/>
  <c r="F16" i="8"/>
  <c r="H16" i="8" s="1"/>
  <c r="D16" i="8"/>
  <c r="C37" i="8" s="1"/>
  <c r="E37" i="8" s="1"/>
  <c r="C16" i="8"/>
  <c r="I16" i="8" s="1"/>
  <c r="K78" i="8" l="1"/>
  <c r="H130" i="8"/>
  <c r="K130" i="8" s="1"/>
  <c r="K16" i="8"/>
  <c r="E16" i="8"/>
  <c r="K21" i="8"/>
  <c r="K23" i="8"/>
  <c r="D32" i="8"/>
  <c r="C34" i="8"/>
  <c r="C32" i="8" s="1"/>
  <c r="C56" i="8"/>
  <c r="G56" i="8"/>
  <c r="G111" i="8" s="1"/>
  <c r="H57" i="8"/>
  <c r="J57" i="8"/>
  <c r="J56" i="8" s="1"/>
  <c r="K58" i="8"/>
  <c r="D59" i="8"/>
  <c r="E59" i="8" s="1"/>
  <c r="F59" i="8"/>
  <c r="I60" i="8"/>
  <c r="I59" i="8" s="1"/>
  <c r="C62" i="8"/>
  <c r="G62" i="8"/>
  <c r="G117" i="8" s="1"/>
  <c r="H118" i="8"/>
  <c r="H63" i="8"/>
  <c r="J63" i="8"/>
  <c r="J62" i="8" s="1"/>
  <c r="K64" i="8"/>
  <c r="F120" i="8"/>
  <c r="H65" i="8"/>
  <c r="I65" i="8"/>
  <c r="F71" i="8"/>
  <c r="J71" i="8"/>
  <c r="J72" i="8"/>
  <c r="H125" i="8"/>
  <c r="J74" i="8"/>
  <c r="H127" i="8"/>
  <c r="I131" i="8"/>
  <c r="K80" i="8"/>
  <c r="K104" i="8"/>
  <c r="K105" i="8"/>
  <c r="E112" i="8"/>
  <c r="K112" i="8" s="1"/>
  <c r="I112" i="8"/>
  <c r="K113" i="8"/>
  <c r="K116" i="8"/>
  <c r="H111" i="8"/>
  <c r="E57" i="8"/>
  <c r="E56" i="8" s="1"/>
  <c r="I57" i="8"/>
  <c r="I56" i="8" s="1"/>
  <c r="H60" i="8"/>
  <c r="K60" i="8" s="1"/>
  <c r="K61" i="8"/>
  <c r="H117" i="8"/>
  <c r="E63" i="8"/>
  <c r="E62" i="8" s="1"/>
  <c r="I63" i="8"/>
  <c r="I62" i="8" s="1"/>
  <c r="E65" i="8"/>
  <c r="E74" i="8" s="1"/>
  <c r="J65" i="8"/>
  <c r="G120" i="8"/>
  <c r="H74" i="8"/>
  <c r="K66" i="8"/>
  <c r="I78" i="8"/>
  <c r="F130" i="8"/>
  <c r="I130" i="8" s="1"/>
  <c r="J79" i="8"/>
  <c r="G131" i="8"/>
  <c r="H131" i="8" s="1"/>
  <c r="K131" i="8" s="1"/>
  <c r="I80" i="8"/>
  <c r="F132" i="8"/>
  <c r="H132" i="8" s="1"/>
  <c r="K132" i="8" s="1"/>
  <c r="K81" i="8"/>
  <c r="G133" i="8"/>
  <c r="H133" i="8" s="1"/>
  <c r="J81" i="8"/>
  <c r="I125" i="8"/>
  <c r="E125" i="8"/>
  <c r="K125" i="8" s="1"/>
  <c r="I115" i="8"/>
  <c r="H92" i="8"/>
  <c r="K92" i="8" s="1"/>
  <c r="H96" i="8"/>
  <c r="K96" i="8" s="1"/>
  <c r="H97" i="8"/>
  <c r="K97" i="8" s="1"/>
  <c r="J111" i="8"/>
  <c r="I113" i="8"/>
  <c r="E115" i="8"/>
  <c r="K115" i="8" s="1"/>
  <c r="I116" i="8"/>
  <c r="I122" i="8"/>
  <c r="C124" i="8"/>
  <c r="E111" i="8"/>
  <c r="K111" i="8" s="1"/>
  <c r="I111" i="8"/>
  <c r="H120" i="8" l="1"/>
  <c r="E73" i="8"/>
  <c r="K73" i="8" s="1"/>
  <c r="K63" i="8"/>
  <c r="K62" i="8" s="1"/>
  <c r="H62" i="8"/>
  <c r="E71" i="8"/>
  <c r="K57" i="8"/>
  <c r="K56" i="8" s="1"/>
  <c r="H56" i="8"/>
  <c r="H71" i="8"/>
  <c r="K74" i="8"/>
  <c r="I71" i="8"/>
  <c r="F124" i="8"/>
  <c r="I124" i="8" s="1"/>
  <c r="K65" i="8"/>
  <c r="F114" i="8"/>
  <c r="H59" i="8"/>
  <c r="K59" i="8" s="1"/>
  <c r="E34" i="8"/>
  <c r="E32" i="8" s="1"/>
  <c r="I114" i="8" l="1"/>
  <c r="H114" i="8"/>
  <c r="K114" i="8" s="1"/>
  <c r="K71" i="8"/>
  <c r="H124" i="8"/>
  <c r="K124" i="8" s="1"/>
</calcChain>
</file>

<file path=xl/sharedStrings.xml><?xml version="1.0" encoding="utf-8"?>
<sst xmlns="http://schemas.openxmlformats.org/spreadsheetml/2006/main" count="2186" uniqueCount="629">
  <si>
    <t>Управління культури і туризму Ніжинської міської ради</t>
  </si>
  <si>
    <t>(КПКВК МБ)</t>
  </si>
  <si>
    <t>(найменування головного розпорядника)</t>
  </si>
  <si>
    <t>(найменування відповідального виконавця)</t>
  </si>
  <si>
    <t>Керівництво і управління у відповідній сфері у містах (місті Києві), селищах,  селах, територіальних громадах</t>
  </si>
  <si>
    <t>(КФКВК)1</t>
  </si>
  <si>
    <t>Мета бюджетної програми:</t>
  </si>
  <si>
    <t>Керівництво і управління у  сфері культури і туризму</t>
  </si>
  <si>
    <t>Оцінка  ефективності бюджетної програми за критеріями:</t>
  </si>
  <si>
    <t>5.1 «Виконання бюджетної програми за напрямами використання бюджетних коштів»:                                    (тис. грн.)</t>
  </si>
  <si>
    <t>№ з/п</t>
  </si>
  <si>
    <t>Показники</t>
  </si>
  <si>
    <t>План з урахуванням змін</t>
  </si>
  <si>
    <t>Виконано</t>
  </si>
  <si>
    <t>Відхилення</t>
  </si>
  <si>
    <t>загальний фонд</t>
  </si>
  <si>
    <t>спеціальний фонд</t>
  </si>
  <si>
    <t>разом</t>
  </si>
  <si>
    <t>спеціальн ий фонд</t>
  </si>
  <si>
    <t>загальн ий фонд</t>
  </si>
  <si>
    <t>спеціаль ний фонд</t>
  </si>
  <si>
    <t>Видатки (надані кредити)</t>
  </si>
  <si>
    <r>
      <t>Пояснення щодо причин відхилення касових видатків(наданих кредитів) від планового показника:</t>
    </r>
    <r>
      <rPr>
        <sz val="12"/>
        <color theme="1"/>
        <rFont val="Times New Roman"/>
        <family val="1"/>
        <charset val="204"/>
      </rPr>
      <t xml:space="preserve"> </t>
    </r>
    <r>
      <rPr>
        <i/>
        <sz val="12"/>
        <color rgb="FF0070C0"/>
        <rFont val="Times New Roman"/>
        <family val="1"/>
        <charset val="204"/>
      </rPr>
      <t xml:space="preserve"> </t>
    </r>
  </si>
  <si>
    <t>Відхилення  зумовлене:</t>
  </si>
  <si>
    <t xml:space="preserve"> по загальному фонду  - економією  по заробітній платі за рахунок виплат премій  та  енергоносіях в меншому розмірі ніж передбачалось,</t>
  </si>
  <si>
    <t>по спеціальному фонду – власні  надходження  формуються за рахунок орендної плати від використання паркового комплексу та акумулюються для вжиття заходів  з облаштування та покращення його стану.</t>
  </si>
  <si>
    <t>В т.ч.</t>
  </si>
  <si>
    <t>Забезпечення виконання наданих законодавством повноважень у сфері культури і туризму</t>
  </si>
  <si>
    <t>5.2 «Виконання бюджетної програми за джерелами надходжень спеціального фонду»                     (тис .грн.)</t>
  </si>
  <si>
    <t>Залишок на початок року</t>
  </si>
  <si>
    <t>х</t>
  </si>
  <si>
    <t>Власних надходжень</t>
  </si>
  <si>
    <t>Інших надходжень</t>
  </si>
  <si>
    <r>
      <t xml:space="preserve">Пояснення причин наявності залишку надходжень спеціального фонду, в т.ч. власних надходжень бюджетних установ та інших надходжень , на початок року…   </t>
    </r>
    <r>
      <rPr>
        <sz val="14"/>
        <color rgb="FF0070C0"/>
        <rFont val="Times New Roman"/>
        <family val="1"/>
        <charset val="204"/>
      </rPr>
      <t>накопичення коштів від орендної плати за оренду обєктів  цілісного майнового комплексу муніципального закладу культури «Шевченківський парк» для здійснення витрат по заходам з облаштування та покращення стану паркового комплексу.</t>
    </r>
  </si>
  <si>
    <t>Надходження</t>
  </si>
  <si>
    <t>Надходження позик</t>
  </si>
  <si>
    <t>Повернення кредитів</t>
  </si>
  <si>
    <t>Інші надходження</t>
  </si>
  <si>
    <r>
      <t xml:space="preserve">Пояснення причин відхилень фактичних обсягів надходжень від планових:  </t>
    </r>
    <r>
      <rPr>
        <sz val="14"/>
        <color rgb="FF0070C0"/>
        <rFont val="Times New Roman"/>
        <family val="1"/>
        <charset val="204"/>
      </rPr>
      <t>отримання коштів за договором оренди, які акумулюються для здійснення витрат на покращення стану паркового комплексу</t>
    </r>
  </si>
  <si>
    <t>Залишок на кінець року</t>
  </si>
  <si>
    <t>5.3. «Виконання результативних показників бюджетної програми за напрямками використання бюджетних коштів»     (тис.грн.)</t>
  </si>
  <si>
    <t>Затверджено паспортом бюджетної програми на звітний період</t>
  </si>
  <si>
    <t>Виконано за звітний період (касові видатки/надані кредити)</t>
  </si>
  <si>
    <t>Загальний фонд</t>
  </si>
  <si>
    <t>Спеціальний фонд</t>
  </si>
  <si>
    <t>затрат</t>
  </si>
  <si>
    <t>Кількість штатних одиниць</t>
  </si>
  <si>
    <t>в т.ч. посадових осіб місцевого самоврядування</t>
  </si>
  <si>
    <t>з них - керівників самостійних структурних підрозділів</t>
  </si>
  <si>
    <t>з них -  спеціалістів</t>
  </si>
  <si>
    <t>кількість фактично зайнятих</t>
  </si>
  <si>
    <t>в т.ч. жінки</t>
  </si>
  <si>
    <t>в т.ч. чоловіки</t>
  </si>
  <si>
    <t xml:space="preserve">Пояснення щодо розбіжностей між фактичними та плановими результативними показниками: </t>
  </si>
  <si>
    <t xml:space="preserve">На кінець року виникли 3 вакантні посади головних спеціалістів, в т.ч.юрисконсульта. </t>
  </si>
  <si>
    <t>продукту</t>
  </si>
  <si>
    <t>Кількість отриманих листів, звернень, заяв, скарг</t>
  </si>
  <si>
    <t>Кількість розроблених нормативно-правових актів  (рішень виконкому, сесії)</t>
  </si>
  <si>
    <t>Кількість виданих наказів</t>
  </si>
  <si>
    <t>кількіть укладених договорів оренди</t>
  </si>
  <si>
    <r>
      <t>Пояснення щодо розбіжностей між фактичними та плановими результативними показниками:</t>
    </r>
    <r>
      <rPr>
        <sz val="12"/>
        <color rgb="FF000000"/>
        <rFont val="Times New Roman"/>
        <family val="1"/>
        <charset val="204"/>
      </rPr>
      <t xml:space="preserve"> </t>
    </r>
  </si>
  <si>
    <t xml:space="preserve">Фактично отриманих листів, звернень, скарг, заяв, прийнятих нормативно-правових актів, виданих наказів більше ніж передбачалося. </t>
  </si>
  <si>
    <t>ефективності</t>
  </si>
  <si>
    <t>Кількість виконаних листів, зверенень, заяв, скарг на одного працівника</t>
  </si>
  <si>
    <t>Кількість прийнятих нормативно-правових актів на одного працівника</t>
  </si>
  <si>
    <t>Кількість виданих наказів на одного працівника</t>
  </si>
  <si>
    <t>Витрати на утримання однієї штатної одиниці, в тис. грн.</t>
  </si>
  <si>
    <t>середня вартість 1 кв м орендованої площі</t>
  </si>
  <si>
    <t>Збільшення витрат на утримання однієї штатної одиниці пояснюється наявністю трьох вакантних посад, та залишком плану.</t>
  </si>
  <si>
    <t>Збільшення вартості 1 кв м орендної площі  пояснюється щомісячною індексацією.</t>
  </si>
  <si>
    <t>якості</t>
  </si>
  <si>
    <t>Відсоток вчасно виконаних доручень, листів, звернень, заяв, скарг  у їх загальній кількості</t>
  </si>
  <si>
    <t>Відсоток прийнятих нормативно-правових актів в загальній кількості розроблених</t>
  </si>
  <si>
    <t>Відсоток орендної площів загальній кількості приміщень</t>
  </si>
  <si>
    <t xml:space="preserve">Пояснення щодо розбіжностей між фактичними та плановими результативними показниками:  </t>
  </si>
  <si>
    <t xml:space="preserve">Загалом надійшло  та було  опрацьовано  більша кількість  документів, ніж планували </t>
  </si>
  <si>
    <t>Оцінка відповідності фактичних результативних показників проведеним видаткам за напрямком використання бюджетних коштів, спрямованих на досягнення цих показників</t>
  </si>
  <si>
    <t xml:space="preserve">Завдання програми в здійсненні управлінням культури і туризму наданих законодавством повноважень.  </t>
  </si>
  <si>
    <t>На 2023 рік штатна чисельність затверджена в кількості 8 одиниць, на кінець 2023 року наявні три вакансії, що виникли внаслідок звільнення головних спеціалістів під час збройної агресії в 2022 році. Заборгованості по заробітній платі та енергоносіях на кінець звітного періоду немає.  Всі отримані протягом звітного року запити, звернення, заяви, доручення були оброблені в належні строки, надані обґрунтовані відповіді, копії документів.</t>
  </si>
  <si>
    <t>Результати  аналізу даної програми показують,  що є незначні відхилення  між  фактичними та плановими  результативними  показниками.</t>
  </si>
  <si>
    <t>Аналіз відхилень свідчить про те, що деякі планові показники були перевиконані за рахунок:  збільшення кількості оброблених доручень, листів, звернень, заяв, скарг,  прийнятих нормативно-правових актів, видання більшої кількості наказів, наявності вакантних посад.  Бюджетні кошти використані за призначенням та спрямовані на досягнення цілі, мети та запланованих показників.</t>
  </si>
  <si>
    <t>Напрям використання бюджетних коштів</t>
  </si>
  <si>
    <t>Аналіз бюджетної програми показав, що кошти  використані за призначенням та  спрямовані  на  досягнення  запланованих показників.</t>
  </si>
  <si>
    <t>5.4 « Виконання показників бюджетної програми порівняно із показниками попереднього року»:    (тис. грн.)</t>
  </si>
  <si>
    <t>Попередній рік</t>
  </si>
  <si>
    <t>Звітний рік</t>
  </si>
  <si>
    <t>Відхилення виконання    (у відсотках)</t>
  </si>
  <si>
    <t>Пояснення щодо збільшення (зменшення) обсягів проведених видатків (наданих кредитів) порівняно із аналогічними показниками попереднього року</t>
  </si>
  <si>
    <t>Зменшення обсягів проведених видатків  по загальному фонду порівняно із аналогічними показниками попереднього року обумовлено наявністю трьох вакантних посад (що складає 37,5% від штатної чисельності), які виникли на початок 4 кварталу 2022 року.</t>
  </si>
  <si>
    <t>По спеціальному фонду  в 2023 році не проводились витрати з метою накопичення коштів для вжиття заходів щодо покращення матеріальної бази паркового комплексу, спонсорська допомога не надавалась.</t>
  </si>
  <si>
    <t>Пояснення щодо збільшення(зменшення) обсягів проведених видатків (наданих кредитів ) за напрямом використання бюджетних коштів порівняно із аналогічними показниками попереднього року , а також щодо змін у структурі напрямів використання коштів</t>
  </si>
  <si>
    <t>Зменшення обсягів проведених видатків порівняно із аналогічними показниками попереднього року обумовлено наявністю вакантних посад та здійсненням витрат з дотриманням жорсткої економії під час дії військового стану. В 2023 році не допущено виникнення кредиторської заборгованості, та не придбавались предмети довгострокового використання.</t>
  </si>
  <si>
    <t>-</t>
  </si>
  <si>
    <t>Пояснення щодо динаміки результативних показників за відповідним напрямом використання бюджетних коштів</t>
  </si>
  <si>
    <t>Порівняно з минулим роком  в управління культури і туризму НМР скоротились фактично зайняті посади на 3 шт.од. (переважно через військовий стан), кількість опрацьованої інформації загалом збільшилась (кількість наказів зменшилась, але збільшилась кількість опрацьованої вхідної  документації). Це вплинуло на показники видатків на утримання 1 працівника.</t>
  </si>
  <si>
    <t>Виникнення кредиторської чи дебіторської заборгованості не допущено.</t>
  </si>
  <si>
    <t xml:space="preserve">В 2023 році  витрати по бюджету розвитку та за рахунок власних надходжень, як плата  від оренди приміщення на території парку ім.Т.Г.Шевченка,  не здійснювались. </t>
  </si>
  <si>
    <t>Аналіз бюджетної програми показав, що кошти  використані за призначенням та  спрямовані  на  досягнення  запланованих показників звітного періоду.</t>
  </si>
  <si>
    <t>5.5 «Виконання інвестиційних (проектів) програм»:</t>
  </si>
  <si>
    <t>Код</t>
  </si>
  <si>
    <t>Загальний обсяг фінансування проекту (програми), всього</t>
  </si>
  <si>
    <t>План на звітний період з урахуванням змін</t>
  </si>
  <si>
    <t>Виконано за звітний період</t>
  </si>
  <si>
    <t>Виконано всього</t>
  </si>
  <si>
    <t>Залишок фінансування на майбутні періоди</t>
  </si>
  <si>
    <t>6=5-4</t>
  </si>
  <si>
    <t>8=3-7</t>
  </si>
  <si>
    <t>Надходження, всього:</t>
  </si>
  <si>
    <t>Бюджет розвитку за джерелами</t>
  </si>
  <si>
    <t>Надходження із аг. фонду бюджету до спецфонду (бюджету розвитку)</t>
  </si>
  <si>
    <t>Запозичення до бюджету</t>
  </si>
  <si>
    <t>Інші джерела</t>
  </si>
  <si>
    <t>Пояснення щодо причин відхилення фактичних надходжень від планового показника</t>
  </si>
  <si>
    <t>Видатки бюджету розвитку всього:</t>
  </si>
  <si>
    <t>Пояснення щодо причин відхилення касових видатків від планового показника</t>
  </si>
  <si>
    <t>Пояснення щодо причин відхилення фактичних надходжень від касових видатків</t>
  </si>
  <si>
    <t>Всього за інцест.проектами</t>
  </si>
  <si>
    <t>Інвестиційний проект (програма )1</t>
  </si>
  <si>
    <t>Пояснення щодо причин відхилення касових видатків на виконання інвестиційного проекту (програми) 1 від планового показника</t>
  </si>
  <si>
    <t>Напрям спрямування коштів (об’єкт)1</t>
  </si>
  <si>
    <t>Напрям спрямування коштів(об’ єкт)2</t>
  </si>
  <si>
    <t>Кап.видатки з утримання бюджетних установ</t>
  </si>
  <si>
    <r>
      <t xml:space="preserve">5.6    «Наявність фінансових порушень за результатами контрольних заходів»: </t>
    </r>
    <r>
      <rPr>
        <i/>
        <sz val="12"/>
        <color rgb="FF0070C0"/>
        <rFont val="Times New Roman"/>
        <family val="1"/>
        <charset val="204"/>
      </rPr>
      <t>Фінансових порушень не виявлено.</t>
    </r>
  </si>
  <si>
    <r>
      <t>5.7    «Стан фінансової дисципліни» :</t>
    </r>
    <r>
      <rPr>
        <i/>
        <sz val="14"/>
        <color rgb="FF0070C0"/>
        <rFont val="Times New Roman"/>
        <family val="1"/>
        <charset val="204"/>
      </rPr>
      <t xml:space="preserve"> Станом на 01.01.2024 р.   Кредиторська і дебіторська заборгованість  - відсутня.</t>
    </r>
  </si>
  <si>
    <t xml:space="preserve">б.Узагальнений висновок щодо: </t>
  </si>
  <si>
    <r>
      <t>актуальності бюджетної програми</t>
    </r>
    <r>
      <rPr>
        <i/>
        <sz val="14"/>
        <color rgb="FF0070C0"/>
        <rFont val="Times New Roman"/>
        <family val="1"/>
        <charset val="204"/>
      </rPr>
      <t xml:space="preserve"> - Програма розроблена для забезпечення виконання функцій місцевого самоврядування у сфері культури.</t>
    </r>
  </si>
  <si>
    <r>
      <t xml:space="preserve">ефективності бюджетної програми </t>
    </r>
    <r>
      <rPr>
        <sz val="14"/>
        <color theme="1"/>
        <rFont val="Times New Roman"/>
        <family val="1"/>
        <charset val="204"/>
      </rPr>
      <t xml:space="preserve">- </t>
    </r>
    <r>
      <rPr>
        <i/>
        <sz val="14"/>
        <color rgb="FF0070C0"/>
        <rFont val="Times New Roman"/>
        <family val="1"/>
        <charset val="204"/>
      </rPr>
      <t>Забезпечення діяльності Управління культури і туризму Ніжинської міської ради дало можливість впродовж 2023р. виконати покладені на управління завдання та забезпечити реалізацію функцій і завдань, а також на належному рівні вирішувати питання фінансового забезпечення (проведено оплату всіх обов'язкових платежів за комунальні послуги і енергоносії, здійснено поточні видатки для придбання необхідних товарів та послуг, забезпечено своєчасну виплату заробітної плати), здійснено координацію роботи підпорядкованих закладів культури та мистецьких шкіл.</t>
    </r>
  </si>
  <si>
    <r>
      <t>корисності бюджетної програми</t>
    </r>
    <r>
      <rPr>
        <sz val="14"/>
        <color theme="1"/>
        <rFont val="Times New Roman"/>
        <family val="1"/>
        <charset val="204"/>
      </rPr>
      <t xml:space="preserve"> -</t>
    </r>
    <r>
      <rPr>
        <i/>
        <sz val="14"/>
        <color rgb="FF0070C0"/>
        <rFont val="Times New Roman"/>
        <family val="1"/>
        <charset val="204"/>
      </rPr>
      <t xml:space="preserve"> Координація і контроль діяльності установ культури, що підпорядковані Ніжинській міській територіальній громаді, співпраці з іншими установами культури, які мають інше підпорядкування.</t>
    </r>
  </si>
  <si>
    <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забезпечення розвитку галузі культури і туризму у громаді.</t>
    </r>
  </si>
  <si>
    <t xml:space="preserve">Головний бухгалтер  </t>
  </si>
  <si>
    <t>управління культури і туризму</t>
  </si>
  <si>
    <t>Оксана СУШКО</t>
  </si>
  <si>
    <t xml:space="preserve">Додаток </t>
  </si>
  <si>
    <t>до Методичних рекомендацій щодо здійснення оцінки ефективності бюджетних програм</t>
  </si>
  <si>
    <t>Оцінка ефективності бюджетної програми за 2023 рік</t>
  </si>
  <si>
    <t>1.</t>
  </si>
  <si>
    <t>2.</t>
  </si>
  <si>
    <t>3.</t>
  </si>
  <si>
    <t>Інша діяльність у сфері державного управління</t>
  </si>
  <si>
    <t>(КФКВК)</t>
  </si>
  <si>
    <t>4.</t>
  </si>
  <si>
    <t>5.</t>
  </si>
  <si>
    <t>5.1 «Виконання бюджетної програми за напрямами використання бюджетних коштів»:                                          (тис. грн.)</t>
  </si>
  <si>
    <r>
      <rPr>
        <sz val="12"/>
        <rFont val="Times New Roman"/>
        <family val="1"/>
        <charset val="204"/>
      </rPr>
      <t>№ з/п</t>
    </r>
  </si>
  <si>
    <r>
      <rPr>
        <sz val="12"/>
        <rFont val="Times New Roman"/>
        <family val="1"/>
        <charset val="204"/>
      </rPr>
      <t>Показники</t>
    </r>
  </si>
  <si>
    <r>
      <rPr>
        <sz val="12"/>
        <rFont val="Times New Roman"/>
        <family val="1"/>
        <charset val="204"/>
      </rPr>
      <t>План з урахуванням змін</t>
    </r>
  </si>
  <si>
    <r>
      <rPr>
        <sz val="12"/>
        <rFont val="Times New Roman"/>
        <family val="1"/>
        <charset val="204"/>
      </rPr>
      <t>Виконано</t>
    </r>
  </si>
  <si>
    <r>
      <rPr>
        <sz val="12"/>
        <rFont val="Times New Roman"/>
        <family val="1"/>
        <charset val="204"/>
      </rPr>
      <t>Відхилення</t>
    </r>
  </si>
  <si>
    <t>1</t>
  </si>
  <si>
    <t>2</t>
  </si>
  <si>
    <t>3</t>
  </si>
  <si>
    <t>4</t>
  </si>
  <si>
    <t>5</t>
  </si>
  <si>
    <t>6</t>
  </si>
  <si>
    <t>7</t>
  </si>
  <si>
    <t>8</t>
  </si>
  <si>
    <t>9</t>
  </si>
  <si>
    <t>Відхилення зумовлене залишком плану відносно касових видатків внаслідок економії, що виникла при проведенні запланованого заходу на 2023 рік. Це дало можливість спланувати проведення впродовж року зустріч з представниками Українського інституту національної  пам’яті, яку не вдалось реалізувати  через неможливість зібрати усіх фахівців  у визначений період під час дії військового стану.</t>
  </si>
  <si>
    <t>Здійснення заходів з відзначення державних та професійних свят, ювілейних та святкових дат, представницьких та інших заходів</t>
  </si>
  <si>
    <r>
      <rPr>
        <sz val="11"/>
        <rFont val="Times New Roman"/>
        <family val="1"/>
        <charset val="204"/>
      </rPr>
      <t>№ з/п</t>
    </r>
  </si>
  <si>
    <r>
      <rPr>
        <sz val="11"/>
        <rFont val="Times New Roman"/>
        <family val="1"/>
        <charset val="204"/>
      </rPr>
      <t>Показники</t>
    </r>
  </si>
  <si>
    <r>
      <rPr>
        <sz val="11"/>
        <rFont val="Times New Roman"/>
        <family val="1"/>
        <charset val="204"/>
      </rPr>
      <t>1</t>
    </r>
  </si>
  <si>
    <r>
      <rPr>
        <sz val="11"/>
        <rFont val="Times New Roman"/>
        <family val="1"/>
        <charset val="204"/>
      </rPr>
      <t>Залишок на початок року</t>
    </r>
  </si>
  <si>
    <r>
      <rPr>
        <sz val="11"/>
        <rFont val="Times New Roman"/>
        <family val="1"/>
        <charset val="204"/>
      </rPr>
      <t>х</t>
    </r>
  </si>
  <si>
    <r>
      <rPr>
        <sz val="11"/>
        <rFont val="Times New Roman"/>
        <family val="1"/>
        <charset val="204"/>
      </rPr>
      <t>В т.ч.</t>
    </r>
  </si>
  <si>
    <r>
      <rPr>
        <sz val="11"/>
        <rFont val="Times New Roman"/>
        <family val="1"/>
        <charset val="204"/>
      </rPr>
      <t>1.1</t>
    </r>
  </si>
  <si>
    <r>
      <rPr>
        <sz val="11"/>
        <rFont val="Times New Roman"/>
        <family val="1"/>
        <charset val="204"/>
      </rPr>
      <t>Власних надходжень</t>
    </r>
  </si>
  <si>
    <r>
      <rPr>
        <sz val="11"/>
        <rFont val="Times New Roman"/>
        <family val="1"/>
        <charset val="204"/>
      </rPr>
      <t>1.2</t>
    </r>
  </si>
  <si>
    <r>
      <rPr>
        <sz val="11"/>
        <rFont val="Times New Roman"/>
        <family val="1"/>
        <charset val="204"/>
      </rPr>
      <t>Інших надходжень</t>
    </r>
  </si>
  <si>
    <r>
      <rPr>
        <sz val="11"/>
        <rFont val="Times New Roman"/>
        <family val="1"/>
        <charset val="204"/>
      </rPr>
      <t>2</t>
    </r>
  </si>
  <si>
    <r>
      <rPr>
        <sz val="11"/>
        <rFont val="Times New Roman"/>
        <family val="1"/>
        <charset val="204"/>
      </rPr>
      <t>Надходження</t>
    </r>
  </si>
  <si>
    <r>
      <rPr>
        <sz val="11"/>
        <rFont val="Times New Roman"/>
        <family val="1"/>
        <charset val="204"/>
      </rPr>
      <t>2.1</t>
    </r>
  </si>
  <si>
    <r>
      <rPr>
        <sz val="11"/>
        <rFont val="Times New Roman"/>
        <family val="1"/>
        <charset val="204"/>
      </rPr>
      <t>2.2</t>
    </r>
  </si>
  <si>
    <r>
      <rPr>
        <sz val="11"/>
        <rFont val="Times New Roman"/>
        <family val="1"/>
        <charset val="204"/>
      </rPr>
      <t>Надходження позик</t>
    </r>
  </si>
  <si>
    <r>
      <rPr>
        <sz val="11"/>
        <rFont val="Times New Roman"/>
        <family val="1"/>
        <charset val="204"/>
      </rPr>
      <t>2.3</t>
    </r>
  </si>
  <si>
    <r>
      <rPr>
        <sz val="11"/>
        <rFont val="Times New Roman"/>
        <family val="1"/>
        <charset val="204"/>
      </rPr>
      <t>Повернення кредитів</t>
    </r>
  </si>
  <si>
    <r>
      <rPr>
        <sz val="11"/>
        <rFont val="Times New Roman"/>
        <family val="1"/>
        <charset val="204"/>
      </rPr>
      <t>2.4</t>
    </r>
  </si>
  <si>
    <r>
      <rPr>
        <sz val="11"/>
        <rFont val="Times New Roman"/>
        <family val="1"/>
        <charset val="204"/>
      </rPr>
      <t>Інші надходження</t>
    </r>
  </si>
  <si>
    <r>
      <rPr>
        <sz val="11"/>
        <rFont val="Times New Roman"/>
        <family val="1"/>
        <charset val="204"/>
      </rPr>
      <t>3</t>
    </r>
  </si>
  <si>
    <r>
      <rPr>
        <sz val="11"/>
        <rFont val="Times New Roman"/>
        <family val="1"/>
        <charset val="204"/>
      </rPr>
      <t>Залишок на кінець року</t>
    </r>
  </si>
  <si>
    <r>
      <rPr>
        <sz val="11"/>
        <rFont val="Times New Roman"/>
        <family val="1"/>
        <charset val="204"/>
      </rPr>
      <t>3.1</t>
    </r>
  </si>
  <si>
    <r>
      <rPr>
        <sz val="11"/>
        <rFont val="Times New Roman"/>
        <family val="1"/>
        <charset val="204"/>
      </rPr>
      <t>3.2</t>
    </r>
  </si>
  <si>
    <r>
      <rPr>
        <sz val="11"/>
        <color theme="1"/>
        <rFont val="Times New Roman"/>
        <family val="1"/>
        <charset val="204"/>
      </rPr>
      <t>№ з/п</t>
    </r>
  </si>
  <si>
    <r>
      <rPr>
        <sz val="11"/>
        <color theme="1"/>
        <rFont val="Times New Roman"/>
        <family val="1"/>
        <charset val="204"/>
      </rPr>
      <t>Показники</t>
    </r>
  </si>
  <si>
    <r>
      <rPr>
        <sz val="11"/>
        <color theme="1"/>
        <rFont val="Times New Roman"/>
        <family val="1"/>
        <charset val="204"/>
      </rPr>
      <t>Затверджено паспортом бюджетної програми на звітний період</t>
    </r>
  </si>
  <si>
    <r>
      <rPr>
        <sz val="11"/>
        <color theme="1"/>
        <rFont val="Times New Roman"/>
        <family val="1"/>
        <charset val="204"/>
      </rPr>
      <t>Виконано за звітний період (касові видатки/надані кредити)</t>
    </r>
  </si>
  <si>
    <r>
      <rPr>
        <sz val="11"/>
        <color theme="1"/>
        <rFont val="Times New Roman"/>
        <family val="1"/>
        <charset val="204"/>
      </rPr>
      <t>Відхилення</t>
    </r>
  </si>
  <si>
    <t>Загальн их фонд</t>
  </si>
  <si>
    <t>Загальних фонд</t>
  </si>
  <si>
    <t>Спеціаль ний фонд</t>
  </si>
  <si>
    <r>
      <rPr>
        <b/>
        <sz val="11"/>
        <color theme="1"/>
        <rFont val="Times New Roman"/>
        <family val="1"/>
        <charset val="204"/>
      </rPr>
      <t>1</t>
    </r>
  </si>
  <si>
    <r>
      <rPr>
        <b/>
        <sz val="11"/>
        <color theme="1"/>
        <rFont val="Times New Roman"/>
        <family val="1"/>
        <charset val="204"/>
      </rPr>
      <t>затрат</t>
    </r>
  </si>
  <si>
    <t>Обсяг видатків на виконання заходів з відзначення державних та професійних свят, ювілейних та святкових дат</t>
  </si>
  <si>
    <t>Відхилення зумовлене залишком плану відносно касових видатків внаслідок економії, що виникла при проведенні запланованого заходу на 2023 рік. Це дало можливість спланувати проведення впродовж року ще одного заходу,  який не відбувся через військовий стан в країні.</t>
  </si>
  <si>
    <r>
      <rPr>
        <b/>
        <sz val="11"/>
        <color theme="1"/>
        <rFont val="Times New Roman"/>
        <family val="1"/>
        <charset val="204"/>
      </rPr>
      <t>2</t>
    </r>
  </si>
  <si>
    <r>
      <rPr>
        <b/>
        <sz val="11"/>
        <color theme="1"/>
        <rFont val="Times New Roman"/>
        <family val="1"/>
        <charset val="204"/>
      </rPr>
      <t>продукту</t>
    </r>
  </si>
  <si>
    <t>Кількість заходів з відзначення державних та професійних свят, ювілейних та святкових дат, представницьких та інших заходів</t>
  </si>
  <si>
    <r>
      <rPr>
        <b/>
        <sz val="11"/>
        <color theme="1"/>
        <rFont val="Times New Roman"/>
        <family val="1"/>
        <charset val="204"/>
      </rPr>
      <t>3</t>
    </r>
  </si>
  <si>
    <r>
      <rPr>
        <b/>
        <sz val="11"/>
        <color theme="1"/>
        <rFont val="Times New Roman"/>
        <family val="1"/>
        <charset val="204"/>
      </rPr>
      <t>ефективності</t>
    </r>
  </si>
  <si>
    <t>Середній розмір вартості заходу з відзначення державних та професійних свят, ювілейних та святкових дат, представницьких та інших заходів</t>
  </si>
  <si>
    <t>Збільшення пояснюється залишком плану</t>
  </si>
  <si>
    <t>Відсоток виконання заходів з відзначення державних та професійних свят, ювілейних та святкових дат, представницьких та інших заходів</t>
  </si>
  <si>
    <t>Відхилення пояснюється здійсненням касових видатків в сумі 3000 грн. при прийомі представників офіційної делегації – особового складу та ветеранів ВМС ЗСУ.</t>
  </si>
  <si>
    <t>Кошти використані  на здійснення представницьких витрат</t>
  </si>
  <si>
    <r>
      <rPr>
        <sz val="11"/>
        <color theme="1"/>
        <rFont val="Times New Roman"/>
        <family val="1"/>
        <charset val="204"/>
      </rPr>
      <t>Попередній рік</t>
    </r>
  </si>
  <si>
    <r>
      <rPr>
        <sz val="11"/>
        <color theme="1"/>
        <rFont val="Times New Roman"/>
        <family val="1"/>
        <charset val="204"/>
      </rPr>
      <t>Звітний рік</t>
    </r>
  </si>
  <si>
    <t>Порвівняно з минулим роком було організовано прийом делегації  в меншому складі, що вплинуло на зменшення витрат</t>
  </si>
  <si>
    <t>Враховуючи обмеження проведення масових заходів під час військовоо стану в 2022-2023 рр. здійснено прийоми  однієї делегації в рік, але витрати в 2023 році зменшились за рахунок меншої кількості осіб делегації</t>
  </si>
  <si>
    <t>Відхилення зумовлене касовими видатками на проведення заходів, відповідно до фактичної потреби</t>
  </si>
  <si>
    <t>5.5 «Виконання інвестиційних (проектів) програм»:  (тис.грн.)</t>
  </si>
  <si>
    <t>Надходження із заг. фонду бюджету до спецфонду (бюджету розвитку)</t>
  </si>
  <si>
    <t xml:space="preserve">Пояснення щодо причин відхилення фактичних надходжень від планового показника </t>
  </si>
  <si>
    <t xml:space="preserve">Пояснення щодо причин відхилення касових видатків від планового показника </t>
  </si>
  <si>
    <r>
      <t xml:space="preserve">5.6    «Наявність фінансових порушень за результатами контрольних заходів»: </t>
    </r>
    <r>
      <rPr>
        <i/>
        <sz val="14"/>
        <color rgb="FF0070C0"/>
        <rFont val="Times New Roman"/>
        <family val="1"/>
        <charset val="204"/>
      </rPr>
      <t>Фінансових порушень не виявлено.</t>
    </r>
  </si>
  <si>
    <r>
      <t>5.7    «Стан фінансової дисципліни» :</t>
    </r>
    <r>
      <rPr>
        <i/>
        <sz val="14"/>
        <color rgb="FF0070C0"/>
        <rFont val="Times New Roman"/>
        <family val="1"/>
        <charset val="204"/>
      </rPr>
      <t xml:space="preserve"> Станом на 01.01.2024 р. кредиторська заборгованість відсутня</t>
    </r>
  </si>
  <si>
    <t>Забезпечення належної організації з відзначення державних та професійних свят, ювілейних та святкових дат, відзначення за заслуги перед громадою міста, проведення інших урочистих заходів, вшанування  пам’яті видатних осіб тощо;</t>
  </si>
  <si>
    <t>забезпечення належного висвітлення діяльності  управління культури і туризму через   послуги на   рекламних конструкціях (Сітілайтах), інформаційних стендах та інших засобах для розміщення інформації</t>
  </si>
  <si>
    <r>
      <t>Пояснення щодо причин відхилення касових видатків(наданих кредитів) від планового показника:</t>
    </r>
    <r>
      <rPr>
        <sz val="11"/>
        <color theme="1"/>
        <rFont val="Times New Roman"/>
        <family val="1"/>
        <charset val="204"/>
      </rPr>
      <t xml:space="preserve"> </t>
    </r>
  </si>
  <si>
    <t>Пояснення причин наявності залишку надходжень спеціального фонду, в т.ч. власних надходжень бюджетних установ та інших надходжень , на початок року...</t>
  </si>
  <si>
    <t>Пояснення причин відхилень фактичних обсягів надходжень від планових</t>
  </si>
  <si>
    <r>
      <t xml:space="preserve">Пояснення щодо розбіжностей між фактичними та плановими результативними показниками: </t>
    </r>
    <r>
      <rPr>
        <i/>
        <sz val="11"/>
        <color rgb="FF000000"/>
        <rFont val="Times New Roman"/>
        <family val="1"/>
        <charset val="204"/>
      </rPr>
      <t xml:space="preserve"> </t>
    </r>
  </si>
  <si>
    <r>
      <t>Пояснення щодо розбіжностей між фактичними та плановими результативними показниками:</t>
    </r>
    <r>
      <rPr>
        <sz val="11"/>
        <color rgb="FF000000"/>
        <rFont val="Times New Roman"/>
        <family val="1"/>
        <charset val="204"/>
      </rPr>
      <t xml:space="preserve"> </t>
    </r>
  </si>
  <si>
    <r>
      <t>актуальності бюджетної програми</t>
    </r>
    <r>
      <rPr>
        <i/>
        <sz val="14"/>
        <color rgb="FF0070C0"/>
        <rFont val="Times New Roman"/>
        <family val="1"/>
        <charset val="204"/>
      </rPr>
      <t xml:space="preserve"> - Програма розроблена для забезпечення виконання функцій місцевого самоврядування.</t>
    </r>
  </si>
  <si>
    <r>
      <t xml:space="preserve">ефективності бюджетної програми </t>
    </r>
    <r>
      <rPr>
        <sz val="14"/>
        <color theme="1"/>
        <rFont val="Times New Roman"/>
        <family val="1"/>
        <charset val="204"/>
      </rPr>
      <t xml:space="preserve">- </t>
    </r>
    <r>
      <rPr>
        <i/>
        <sz val="14"/>
        <color rgb="FF0070C0"/>
        <rFont val="Times New Roman"/>
        <family val="1"/>
        <charset val="204"/>
      </rPr>
      <t>Виконання представницьких та інших заходів на високому рівні, створення відповідного іміджу при налагодженні культурних, міжнародних зв'язків.</t>
    </r>
  </si>
  <si>
    <r>
      <t>корисності бюджетної програми</t>
    </r>
    <r>
      <rPr>
        <sz val="14"/>
        <color theme="1"/>
        <rFont val="Times New Roman"/>
        <family val="1"/>
        <charset val="204"/>
      </rPr>
      <t xml:space="preserve"> -</t>
    </r>
    <r>
      <rPr>
        <i/>
        <sz val="14"/>
        <color rgb="FF0070C0"/>
        <rFont val="Times New Roman"/>
        <family val="1"/>
        <charset val="204"/>
      </rPr>
      <t xml:space="preserve"> Взаємодія управління з громадськістю, виконання наданих державою повноважень щодо організації на високому рівні прийомів іноземних делегацій та делегацій з інших міст України з метою налагодження дружніх зв’язків та розвитку туристичного потенціалу міста.</t>
    </r>
  </si>
  <si>
    <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доки не мине потреба</t>
    </r>
  </si>
  <si>
    <t xml:space="preserve">Надання спеціалізованої освіти мистецькими школами  </t>
  </si>
  <si>
    <t>Духовне та естетичне виховання дівчат та хлопців</t>
  </si>
  <si>
    <t>5.1 «Виконання бюджетної програми за напрямами використання бюджетних коштів»:                                                    (тис. грн.)</t>
  </si>
  <si>
    <t xml:space="preserve">Пояснення щодо причин відхилення касових видатків(наданих кредитів) від планового показника: </t>
  </si>
  <si>
    <t>Відхилення виникли:</t>
  </si>
  <si>
    <t>по загальному фонду  - за рахунок  економії по заробітній платі та по оплаті послуг за енергоносії, зокрема по теплопостачанню передбачалась більша сума, розраховуючи на середньозимний температурний режим (великих морозів не було),</t>
  </si>
  <si>
    <t>по спеціальному фонду - за рахунок перевищення власних надходжень (внаслідок підвищення розміру батьківської плати згідно Рішення виконавчого комітету НМР від 01.08.2023 №374), які не були передбачені у початковому кошторисі, та  отриманням спонсорської допомоги на 122,2 тис. грн.</t>
  </si>
  <si>
    <t xml:space="preserve">Забезпечення надання початкової музичної, хореографічної освіти з образотворчого та художнього промислу  дівчат та хлопців        </t>
  </si>
  <si>
    <t>Придбання предметів довгострокового використання</t>
  </si>
  <si>
    <t>5.2 «Виконання бюджетної програми за джерелами надходжень спеціального фонду»                     (тис грн.)</t>
  </si>
  <si>
    <r>
      <t>Пояснення причин наявності залишку надходжень спеціального фонду, в т.ч. власних надходжень бюджетних установ та інших надходжень, на початок року</t>
    </r>
    <r>
      <rPr>
        <sz val="14"/>
        <color theme="1"/>
        <rFont val="Times New Roman"/>
        <family val="1"/>
        <charset val="204"/>
      </rPr>
      <t xml:space="preserve"> - </t>
    </r>
    <r>
      <rPr>
        <i/>
        <sz val="14"/>
        <color rgb="FF0070C0"/>
        <rFont val="Times New Roman"/>
        <family val="1"/>
        <charset val="204"/>
      </rPr>
      <t>накопичення коштів для оплати транспортних послуг  при участі колективів шкіл у конкурсах та фестивалях, для здійснення непередбачених витрат з поточного ремонту, для зміцнення матеріальної бази шляхом придбання музичних інструментів та сценічного одягу і взуття. Деякі витрати не проводились у 2023 році через обмеження, пов'язані із дією військового стану в країні.</t>
    </r>
  </si>
  <si>
    <r>
      <t>Пояснення причин відхилень фактичних обсягів надходжень від планових</t>
    </r>
    <r>
      <rPr>
        <sz val="14"/>
        <color theme="1"/>
        <rFont val="Times New Roman"/>
        <family val="1"/>
        <charset val="204"/>
      </rPr>
      <t xml:space="preserve">: </t>
    </r>
    <r>
      <rPr>
        <i/>
        <sz val="14"/>
        <color rgb="FF2F75B5"/>
        <rFont val="Times New Roman"/>
        <family val="1"/>
        <charset val="204"/>
      </rPr>
      <t xml:space="preserve">  Надходження по платі за навчання  збільшились в порівнянні із плановими показниками  внаслідок  підвищення плати  та сплати групами самоокупності більше ніж передбачалось в початковому кошторисі (Рішення виконавчого комітету НМР від 01.08.2023 №374 «Про погодження розміру щомісячної батьківської плати за навчання учнів в комунальних закладах позашкільної мистецької освіти м. Ніжина»).</t>
    </r>
  </si>
  <si>
    <t>Кількість установ - усього</t>
  </si>
  <si>
    <t>Кількість установ - усього у тому числі: музичних шкіл</t>
  </si>
  <si>
    <t>Кількість установ - усього у тому числі: хореографічних шкіл</t>
  </si>
  <si>
    <t>Середнє число окладів (ставок) - усього</t>
  </si>
  <si>
    <t>Середнє число окладів (ставок) керівних працівників</t>
  </si>
  <si>
    <t>Середнє число окладів (ставок) педагогічного персоналу</t>
  </si>
  <si>
    <t>Середнє число окладів (ставок) обслуговуючого та технічного персоналу</t>
  </si>
  <si>
    <t>Кількість відділень (фортепіано, народні інструменти тощо)</t>
  </si>
  <si>
    <t>Кількість класів</t>
  </si>
  <si>
    <r>
      <t xml:space="preserve">Видатки на отримання освіти у школах естетичного виховання - всього, </t>
    </r>
    <r>
      <rPr>
        <sz val="10"/>
        <color rgb="FFFF0000"/>
        <rFont val="Times New Roman"/>
        <family val="1"/>
        <charset val="204"/>
      </rPr>
      <t>тис. грн.</t>
    </r>
  </si>
  <si>
    <r>
      <t xml:space="preserve">у тому числі плата за навчання у школах естетичного виховання, </t>
    </r>
    <r>
      <rPr>
        <sz val="10"/>
        <color rgb="FFFF0000"/>
        <rFont val="Times New Roman"/>
        <family val="1"/>
        <charset val="204"/>
      </rPr>
      <t>тис. грн.</t>
    </r>
  </si>
  <si>
    <t xml:space="preserve">Пояснення щодо розбіжностей між фактичними та плановими результативними показниками:    </t>
  </si>
  <si>
    <t>Відхилення зумовлене:</t>
  </si>
  <si>
    <t>по Загальному фонду - за рахунок залишку плану, наявності вакантих посад</t>
  </si>
  <si>
    <t>по Спеціальному фонду - внаслідок збільшення надходжень від батьківської плати у порівнянні із плановими показниками внаслідок підвищення розміру плати та сплати групами самоокупності більше ніж передбачалось в початковому кошторисі (збільшення розміру  щомісячної плати за навчання згідно Рішення виконавчого комітету НМР від 01.08.2023 №374 «Про погодження розміру щомісячної батьківської плати за навчання учнів в комунальних закладах позашкільної мистецької освіти м. Ніжина»)</t>
  </si>
  <si>
    <t>Середня кількість учнів, які отримують освіту у школах естетичного виховання, - всього</t>
  </si>
  <si>
    <t>в т.ч. хлопчиків</t>
  </si>
  <si>
    <t>в т.ч. дівчаток</t>
  </si>
  <si>
    <t>середньорічна кількість учнів  у музичних школах</t>
  </si>
  <si>
    <t>середньорічна кількість учнів у хореографічних школах</t>
  </si>
  <si>
    <t>Середня кількість учнів, звільнених від плати за навчання</t>
  </si>
  <si>
    <t>Кількість предметів, обладнання довгострокового використання</t>
  </si>
  <si>
    <t xml:space="preserve">Пояснення щодо розбіжностей між фактичними та плановими результативними показниками:     </t>
  </si>
  <si>
    <t>Розбіжності зумовлені поточною зміною в контингенті учнів</t>
  </si>
  <si>
    <t>Кількість учнів на одну педагогічну ставку</t>
  </si>
  <si>
    <t>Кількість діто-днів</t>
  </si>
  <si>
    <r>
      <t xml:space="preserve">Витрати на навчання одного учня, який отримує освіту в школах естетичного виховання, </t>
    </r>
    <r>
      <rPr>
        <sz val="11"/>
        <color rgb="FFFF0000"/>
        <rFont val="Times New Roman"/>
        <family val="1"/>
        <charset val="204"/>
      </rPr>
      <t>тис. грн.</t>
    </r>
  </si>
  <si>
    <r>
      <t xml:space="preserve">У тому числі за рахунок плати за навчання у школах естетичного виховання, </t>
    </r>
    <r>
      <rPr>
        <sz val="11"/>
        <color rgb="FFFF0000"/>
        <rFont val="Times New Roman"/>
        <family val="1"/>
        <charset val="204"/>
      </rPr>
      <t>тис. грн.</t>
    </r>
  </si>
  <si>
    <r>
      <t>Середня вартість одиниці предметів, обладнання довгострокового використання,</t>
    </r>
    <r>
      <rPr>
        <sz val="11"/>
        <color rgb="FFFF0000"/>
        <rFont val="Times New Roman"/>
        <family val="1"/>
        <charset val="204"/>
      </rPr>
      <t xml:space="preserve"> тис. грн.</t>
    </r>
  </si>
  <si>
    <t>Відхилення по показниках пояснюється залишком плану по ЗФ і  збільшенням надходжень від батьківської плати по СФ, збільшенням індивідуальних годин занять, та придбанням музичних інструментів за меншою вартістю.</t>
  </si>
  <si>
    <t>Кількість днів відвідування учнями шкіл естетичного виховання</t>
  </si>
  <si>
    <t>Динаміка збільшення кількості учнів, які отримують освіту у школах естетичного виховання у плановому періоді відповідно до фактичного показника попереднього періоду</t>
  </si>
  <si>
    <t>Відсоток обсягу плати за навчання у школах естетичного виховання в загальному обсязі видатків на отримання освіти у зазначених школах</t>
  </si>
  <si>
    <t>Відсоток виконання палну з придбання предметів, обладнання довгострокового використання</t>
  </si>
  <si>
    <t>Внаслідок збільшення надходжень від батьківської плати</t>
  </si>
  <si>
    <t>Фактичні результативні показники повністю відповідають напрямкам використання коштів по програмі.</t>
  </si>
  <si>
    <t>Збільшення обсягів проведених видатків  зумовлене зростанням мінімальної ЗП із жовтня 2022 тацін на товари і послуги, проведенням в 2023 році поточних ремонтів та покращення матеріально-технічної бази шкіл в більшому обсязі ніж в минулому році, зокрема зі спеціального фонду як від спонсорів так і від власних надходжень.</t>
  </si>
  <si>
    <t>Збільшення обсягів проведених видатків  по загальному фонду порівняно із аналогічними показниками попереднього року обумовлено зростанням мінімальної ЗП із жовтня 2022 та цін на товари і послуги.</t>
  </si>
  <si>
    <t>Касові видатки  по спеціальному фонду збільшились порівняно з минулим роком внаслідок покращення матеріально-технічної бази шкіл в більшому обсязі, та отриманням від спонсорів  допомоги на 122,2 тис. грн.</t>
  </si>
  <si>
    <t>В 2023 році придбано цифрове піаніно і кларнет (бюджет розвитку), а в минулому році  витрати на придбання предметів довгострокового користування було зменшено через дії обмежень згідно Постанови Кабінету Міністрів України від 09 червня 2021 року № 590 «Про затвердження Порядку виконання повноважень Державою казначейською службою в особливому режимі в умовах воєнного стану» (зі змінами).</t>
  </si>
  <si>
    <t>Видатки на отримання освіти у школах естетичного виховання - всього, тис. грн.</t>
  </si>
  <si>
    <t>у тому числі плата за навчання у школах естетичного виховання, тис. грн.</t>
  </si>
  <si>
    <t>Витрати на навчання одного учня, який отримує освіту в школах естетичного виховання, тис. грн.</t>
  </si>
  <si>
    <t>У тому числі за рахунок плати за навчання у школах естетичного виховання, тис. грн.</t>
  </si>
  <si>
    <t>Середня вартість одиниці предметів, обладнання довгострокового використання, тис. грн.</t>
  </si>
  <si>
    <t>Загалом видатки  на утримання мистецьких шкіл збільшились внаслідок підвищення мінімальної заробітної плати  з жовтня 2022 року (близько 3%),  зростання цін на товари і послуги та за комунальні послуги, зокрема по електропостачанню ціна на кінець 2023 року зросла на 23%, а на кінець 2022 року – на 8%. Також в 2023 році значно покращено матеріально-технічну базу шкіл за рахунок спонсорів. Це, в свою чергу, вплинуло на витрати на одного учня загалом. А підвищення витрат на одного учня за рахунок плати за навчання – внаслідок підвищення батьківської плати з 01.09.2023 року.</t>
  </si>
  <si>
    <t>Середнє число окладів збільшилось переважно за рахунок збільшення педагогічних окладів, що зумовлено  переходом на нову освітню програму, яка передбачає збільшення індивідуальних навчальних годин.  Як наслідок  зменшення кількості учнів на одну пед.ставку. При переході на цю програму було упорядковано  кількість класів та відділень по музичній школі.</t>
  </si>
  <si>
    <t>Кількість дітей має тенденцію до зменшення порівняно з минулим  роком, враховуючи дію військового стану в Україні (академічні відпустки у дітей, що змінили і змінюють тимчасово місце проживання).</t>
  </si>
  <si>
    <t>В 2023 році за рахунок збільшення днів відвідування порівняно з минулим роком (через початок збройної агресії в 2022 році були додаткові канікули) зріс показник «кількість діто-днів».</t>
  </si>
  <si>
    <t>В  2023 році було придбано цифрове піаніно і кларнет, тоді як в 2022 році придбання  предметів довгострокового користування не проводилось.</t>
  </si>
  <si>
    <t xml:space="preserve">Пояснення щодо причин відхилення фактичних надходжень від планового показника - </t>
  </si>
  <si>
    <t>Всього за інвест.проектами</t>
  </si>
  <si>
    <r>
      <t xml:space="preserve">5.6    «Наявність фінансових порушень за результатами контрольних заходів»:  </t>
    </r>
    <r>
      <rPr>
        <i/>
        <sz val="14"/>
        <color rgb="FF0070C0"/>
        <rFont val="Times New Roman"/>
        <family val="1"/>
        <charset val="204"/>
      </rPr>
      <t>Фінансових  порушень не виявлено</t>
    </r>
  </si>
  <si>
    <r>
      <t>5.7    «Стан фінансової дисципліни» :</t>
    </r>
    <r>
      <rPr>
        <i/>
        <sz val="14"/>
        <color rgb="FF000000"/>
        <rFont val="Times New Roman"/>
        <family val="1"/>
        <charset val="204"/>
      </rPr>
      <t xml:space="preserve"> </t>
    </r>
    <r>
      <rPr>
        <i/>
        <sz val="14"/>
        <color rgb="FF0070C0"/>
        <rFont val="Times New Roman"/>
        <family val="1"/>
        <charset val="204"/>
      </rPr>
      <t xml:space="preserve"> Станом на 01.01.2024 р. кредиторська та дебіторська заборгованість відсутня.</t>
    </r>
  </si>
  <si>
    <t>По доходам станом на 01 січня 2024 року нарахована та не сплачена батьківська плата в сумі 0  грн. (по дебету),  сплачена батьківська плата на наступні місяці (не нарахована) – 7 341 грн. (по кредиту).</t>
  </si>
  <si>
    <r>
      <t>актуальності бюджетної програми</t>
    </r>
    <r>
      <rPr>
        <i/>
        <sz val="14"/>
        <color rgb="FF000000"/>
        <rFont val="Times New Roman"/>
        <family val="1"/>
        <charset val="204"/>
      </rPr>
      <t xml:space="preserve"> - </t>
    </r>
    <r>
      <rPr>
        <i/>
        <sz val="14"/>
        <color rgb="FF0070C0"/>
        <rFont val="Times New Roman"/>
        <family val="1"/>
        <charset val="204"/>
      </rPr>
      <t>Програма розроблена для забезпечення права громадян територіаотної громади на здобуття освіти в  школах позашкільної мистецької освіти</t>
    </r>
  </si>
  <si>
    <r>
      <t xml:space="preserve">ефективності бюджетної програми </t>
    </r>
    <r>
      <rPr>
        <sz val="14"/>
        <color rgb="FF000000"/>
        <rFont val="Times New Roman"/>
        <family val="1"/>
        <charset val="204"/>
      </rPr>
      <t xml:space="preserve">- </t>
    </r>
    <r>
      <rPr>
        <i/>
        <sz val="14"/>
        <color rgb="FF000000"/>
        <rFont val="Times New Roman"/>
        <family val="1"/>
        <charset val="204"/>
      </rPr>
      <t xml:space="preserve"> </t>
    </r>
    <r>
      <rPr>
        <i/>
        <sz val="14"/>
        <color rgb="FF0070C0"/>
        <rFont val="Times New Roman"/>
        <family val="1"/>
        <charset val="204"/>
      </rPr>
      <t xml:space="preserve">Основні завдання, покладені на школи естетичного виховання, виконані в повному обсязі. Виділені бюджетні асигнування у 2023 році надали можливість забезпечити реалізацію основних функцій та завдань, покладених на школи, а також здійснювалась оплата всіх обов'язкових платежів за комунальні послуги і енергоносії, здійснено поточні видатки для придбання товарів та послуг (що забезпечували належне функціонування закладів), забезпечено своєчасну виплату заробітної плати.  </t>
    </r>
  </si>
  <si>
    <r>
      <t>корисності бюджетної програми</t>
    </r>
    <r>
      <rPr>
        <sz val="14"/>
        <color rgb="FF000000"/>
        <rFont val="Times New Roman"/>
        <family val="1"/>
        <charset val="204"/>
      </rPr>
      <t xml:space="preserve"> -</t>
    </r>
    <r>
      <rPr>
        <i/>
        <sz val="14"/>
        <color rgb="FF000000"/>
        <rFont val="Times New Roman"/>
        <family val="1"/>
        <charset val="204"/>
      </rPr>
      <t xml:space="preserve"> </t>
    </r>
    <r>
      <rPr>
        <i/>
        <sz val="14"/>
        <color rgb="FF0070C0"/>
        <rFont val="Times New Roman"/>
        <family val="1"/>
        <charset val="204"/>
      </rPr>
      <t>В середньому 563 дитини теріторіальної громади реалізовують своє право на здобуття освіти в школах естетичного виховання, також забезпечено робочими місцями членів громади (заповнено 125.4 шт. од.)</t>
    </r>
  </si>
  <si>
    <r>
      <t>Довгострокових наслідків бюджетної програми</t>
    </r>
    <r>
      <rPr>
        <sz val="14"/>
        <color rgb="FF000000"/>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проведення модернізації та оновлення матеріально-технічної бази шкіл естетичного виховання.</t>
    </r>
  </si>
  <si>
    <t xml:space="preserve">Забезпечення діяльності бібліотек </t>
  </si>
  <si>
    <t>Забезпечення прав дівчат/жінок та хлопців/чоловіків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</si>
  <si>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5.1 «Виконання бюджетної програми за напрямами використання бюджетних коштів»:                            (тис. грн.)</t>
  </si>
  <si>
    <t>по загальному фонду  - за рахунок  економії по фактичним видаткам по зарплаті з нарахуванням в зв’язку  із наявністю відпусток без збереження ЗП під час війни, та по енергоносіям;</t>
  </si>
  <si>
    <t>по спеціальному фонду - за рахунок перевищення  надходжень від спонсорів, у вигляді подарунків (в т.ч. в рамках програми "Українська книга") , які не передбачаються в початковому бюджеті. Також були використані вільні залишки минулих років, що утворились на початок 2023 року.</t>
  </si>
  <si>
    <t xml:space="preserve">При придбанні книжкової продукції по бюджету розвитку - за рахунок економії. </t>
  </si>
  <si>
    <t>Забезпечення діяльності бібліотек для дівчат/жінок та хлопців/чоловіків</t>
  </si>
  <si>
    <r>
      <t xml:space="preserve">Пояснення причин наявності залишку надходжень спеціального фонду, в т.ч. власних надходжень бюджетних установ та інших надходжень , на початок року. </t>
    </r>
    <r>
      <rPr>
        <i/>
        <sz val="14"/>
        <color rgb="FF0070C0"/>
        <rFont val="Times New Roman"/>
        <family val="1"/>
        <charset val="204"/>
      </rPr>
      <t>Накопичення коштів на рахунках власних та спонсорських коштів для здійснення господарських операцій в майбутньому періоді.</t>
    </r>
  </si>
  <si>
    <r>
      <t xml:space="preserve">Пояснення причин відхилень фактичних обсягів надходжень від планових: </t>
    </r>
    <r>
      <rPr>
        <sz val="14"/>
        <color theme="1"/>
        <rFont val="Times New Roman"/>
        <family val="1"/>
        <charset val="204"/>
      </rPr>
      <t xml:space="preserve"> </t>
    </r>
    <r>
      <rPr>
        <i/>
        <sz val="14"/>
        <color rgb="FF0070C0"/>
        <rFont val="Times New Roman"/>
        <family val="1"/>
        <charset val="204"/>
      </rPr>
      <t>покращення матеріально-технічної бази за рахунок спонсорської допомоги  та  оприбуткування художньої літератури  в рамках програми "Українська книга"; економія при придбанні книжкової продукції</t>
    </r>
  </si>
  <si>
    <t>Кількість установ   ( бібліотек )</t>
  </si>
  <si>
    <t xml:space="preserve">Середнє число окладів (ставок) - усього                 </t>
  </si>
  <si>
    <t xml:space="preserve">Середнє число окладів (ставок) керівних працівників       </t>
  </si>
  <si>
    <t>Середнє число окладів (ставок) спеціалістів</t>
  </si>
  <si>
    <r>
      <t xml:space="preserve">Пояснення щодо розбіжностей між фактичними та плановими результативними показниками: </t>
    </r>
    <r>
      <rPr>
        <i/>
        <sz val="14"/>
        <color rgb="FF0070C0"/>
        <rFont val="Times New Roman"/>
        <family val="1"/>
        <charset val="204"/>
      </rPr>
      <t>наявні 3,75 ставки вакантних посад.</t>
    </r>
  </si>
  <si>
    <t>Число читачів</t>
  </si>
  <si>
    <t>з них дівчатка/жінки</t>
  </si>
  <si>
    <t>з них хлопчики/чоловіки</t>
  </si>
  <si>
    <t>Бібліотечний фонд, тис. примірників</t>
  </si>
  <si>
    <t>Бібліотечний фонд, тис грн.</t>
  </si>
  <si>
    <t>в т.ч. книги, тис. грн.</t>
  </si>
  <si>
    <t>Поповнення бібліотечного фонду, тис. примірників</t>
  </si>
  <si>
    <t>Поповнення бібліотечного фонду, тис. грн.</t>
  </si>
  <si>
    <t>Списання бібліотечного фонду, тис. примірників</t>
  </si>
  <si>
    <t>Списання бібліотечного фонду, тис. грн.</t>
  </si>
  <si>
    <t>Кількість книговидач</t>
  </si>
  <si>
    <t>Кількість предметів довгострокового використання</t>
  </si>
  <si>
    <t>Кількість книговидач збільшилась за рахунок збільшення читачів.</t>
  </si>
  <si>
    <t xml:space="preserve">Кількість книговидач на одного працівника (ставку)      </t>
  </si>
  <si>
    <r>
      <t>Середні затрати на обслуговування одного читача,  (</t>
    </r>
    <r>
      <rPr>
        <sz val="11"/>
        <color rgb="FFFF0000"/>
        <rFont val="Times New Roman"/>
        <family val="1"/>
        <charset val="204"/>
      </rPr>
      <t>грн.)</t>
    </r>
  </si>
  <si>
    <r>
      <t xml:space="preserve">Середні витрати на придбання одного примірника бібліотечного фонду </t>
    </r>
    <r>
      <rPr>
        <sz val="11"/>
        <color rgb="FFFF0000"/>
        <rFont val="Times New Roman"/>
        <family val="1"/>
        <charset val="204"/>
      </rPr>
      <t>(грн.)</t>
    </r>
  </si>
  <si>
    <r>
      <t xml:space="preserve">Середня вартість одиниці предметів обладнання довгострокового користування </t>
    </r>
    <r>
      <rPr>
        <sz val="11"/>
        <color rgb="FFFF0000"/>
        <rFont val="Times New Roman"/>
        <family val="1"/>
        <charset val="204"/>
      </rPr>
      <t>(грн.)</t>
    </r>
  </si>
  <si>
    <t>Відхилення пояснюється збільшенням книговидач порівняно із  плановим показником, та наявністю вакантних посад, збільшенням кількості читачів,   збільшенням надходжень від спонсорів.</t>
  </si>
  <si>
    <t xml:space="preserve">Динаміка поповнення бібліотечного фонду за кількістю примірників  в плановому періоді відповідно до фактичного показника попереднього періоду   </t>
  </si>
  <si>
    <t xml:space="preserve">Динаміка збільшення кількості книговидач у плановому періоді відповідно до фактичного показника попереднього періоду </t>
  </si>
  <si>
    <t>Відсоток виконання плану з придбання предметів довгострокового використання</t>
  </si>
  <si>
    <r>
      <t>Пояснення щодо розбіжностей між фактичними та плановими результативними показниками:</t>
    </r>
    <r>
      <rPr>
        <i/>
        <sz val="13"/>
        <color theme="1"/>
        <rFont val="Times New Roman"/>
        <family val="1"/>
        <charset val="204"/>
      </rPr>
      <t xml:space="preserve">  </t>
    </r>
    <r>
      <rPr>
        <i/>
        <sz val="13"/>
        <color rgb="FF2F75B5"/>
        <rFont val="Times New Roman"/>
        <family val="1"/>
        <charset val="204"/>
      </rPr>
      <t xml:space="preserve">   </t>
    </r>
  </si>
  <si>
    <t>Відхилення пояснюється збільшенням книговидач у порівнянні із прогнозованим показником. В 2023 році бібліотеки працювали в звичайному режимі (обслуговування читачів припинялось лише на час повітряних тривог), тоді як в березні-квітні 2022 року внаслідок військової агресії кількість  читачів  зменшилась втричі  від середньостатистичого показника.</t>
  </si>
  <si>
    <t>Збільшення обсягів проведених видатків  порівняно із аналогічними показниками попереднього року обумовлено:</t>
  </si>
  <si>
    <t>по загальному фонду зростанням  мінімальної заробітної плати із жовтня 2022 року та цін на товари і послуги,</t>
  </si>
  <si>
    <t xml:space="preserve"> по спеціальному фонду покращенням матеріально-технічної бази за рахунок спонсорів та коштів з бюджету розвитку, при цьому літератури отримано на 17,6 тис. грн. більше ніж в минулому році.</t>
  </si>
  <si>
    <t>Збільшення обсягів проведених видатків  по загальному фонду порівняно із аналогічними показниками попереднього року обумовлено зростанням мінімальної заробітної плати із жовтня 2022 року та цін на товари і послуги.</t>
  </si>
  <si>
    <t>Збільшення видатків по спеціальному фонду пояснюється отриманням  в рамках спонсорської допомоги меблів, генератору та літератури на суму 274,7 тис. грн., що на 206,5 тис. грн. більше ніж в минулому році.</t>
  </si>
  <si>
    <t>Витрати за рахунок бюджету розвитку  в 2022 році не проводились, тоді як в 2023 році – придбано літератури на 49,8 тис.грн.</t>
  </si>
  <si>
    <t>Середні затрати на обслуговування одного читача,  (грн.)</t>
  </si>
  <si>
    <t>Середні витрати на придбання одного примірника бібліотечного фонду (грн.)</t>
  </si>
  <si>
    <t>Середня вартість одиниці предметів обладнання довгострокового користування (грн.)</t>
  </si>
  <si>
    <t>Кількість читачів зростає, переважно за рахунок жіночої частини населення громади. Витрати на одного читача теж зростають за рахунок збільшення видатків (в т.ч. на поповнення бібліотечного фонду, здійснення ремонтів, покращення матеріально-технічної бази)</t>
  </si>
  <si>
    <t>Бібліотечний фонд порівняно з минулим роком зменшився в натуральних показниках за рахунок списання морально-застарілої літератури, враховуючи «Рекомендації Міністерства культури та інформаційної політики України щодо актуалізації бібліотечних фондів у зв’язку  зі збройною агресією російської федерації проти України» від 23.05.2022 року. При цьому збільшився в грошовому еквіваленті внаслідок поповнення новішою літературою за вищими цінами (вартість за одиницю зросла десь на 20% порівняно з минулим роком).</t>
  </si>
  <si>
    <t>Кількість книговидач має позитивну тенденцію: в 2021р. – 344,1 тис.од.,  в 2022 р. – 385,4 тис. од., в 2023р. – 403,7 тис.од. Саме через те, що внаслідок війни чисельність громади значно зменшилась , маємо зменшення динаміки книговидач 2023 року (приріст відбувається, але меншими темпами ніж в довоєнний час).</t>
  </si>
  <si>
    <t>В 2023 році порівняно із 2022 роком здійснювались витрати на придбання предметів довгострокового користування  на суму 49,8 тис.грн.</t>
  </si>
  <si>
    <r>
      <t>5.7    «Стан фінансової дисципліни» :</t>
    </r>
    <r>
      <rPr>
        <i/>
        <sz val="14"/>
        <color theme="1"/>
        <rFont val="Times New Roman"/>
        <family val="1"/>
        <charset val="204"/>
      </rPr>
      <t xml:space="preserve"> </t>
    </r>
    <r>
      <rPr>
        <i/>
        <sz val="14"/>
        <color rgb="FF0070C0"/>
        <rFont val="Times New Roman"/>
        <family val="1"/>
        <charset val="204"/>
      </rPr>
      <t>Станом на 01.01.2024 р. кредиторська та дебіторська заборгованість  - відсутня.</t>
    </r>
  </si>
  <si>
    <r>
      <t>актуальності бюджетної програми</t>
    </r>
    <r>
      <rPr>
        <i/>
        <sz val="14"/>
        <color theme="1"/>
        <rFont val="Times New Roman"/>
        <family val="1"/>
        <charset val="204"/>
      </rPr>
      <t xml:space="preserve"> - </t>
    </r>
    <r>
      <rPr>
        <i/>
        <sz val="14"/>
        <color rgb="FF0070C0"/>
        <rFont val="Times New Roman"/>
        <family val="1"/>
        <charset val="204"/>
      </rPr>
      <t>Зібрання і зберігання друкованих видань для громадського використання з метою отримання нових знань та проведення культурного дозвілля.</t>
    </r>
  </si>
  <si>
    <r>
      <t xml:space="preserve">ефективності бюджетної програми </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Основні завдання, покладені на бібліотечну систему, виконані . Виділені бюджетні асигнування у 2023 році надали можливість забезпечити реалізацію основних функцій та завдань, покладених на бібліотеки, а також здійснювалась оплата всіх обов'язкових платежів за комунальні послуги і енергоносії, здійснено поточні видатки для придбання необхідних товарів та послуг (що забезпечували належне функціонування закладу),  забезпечено своєчасну виплату заробітної плати, та проведено поточний ремонт укриття на суму 183.0 тис.грн., та електромережі у ф.№3 - 82.2 тис. грн.</t>
    </r>
  </si>
  <si>
    <r>
      <t>корисності бюджетної програми</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Забезпечується право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 Так у 2023 році послугами бібліотек скористалося 17.9 тис. осіб.</t>
    </r>
  </si>
  <si>
    <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проведення модернізації та оновлення матеріально-технічної бази бібліотек, поповнення бібліотечного фонду.</t>
    </r>
  </si>
  <si>
    <t>Забезпечення  діяльності  музеїв  і  виставок</t>
  </si>
  <si>
    <t>Вивчення, збереження і використання матеріальної та духовної культури, залучення громадян до надбань національної і світової історико-культурної спадщини.</t>
  </si>
  <si>
    <t>5.1 «Виконання бюджетної програми за напрямами використання бюджетних коштів»:                       (тис. грн.)</t>
  </si>
  <si>
    <r>
      <rPr>
        <sz val="12"/>
        <rFont val="Times New Roman"/>
        <family val="1"/>
        <charset val="204"/>
      </rPr>
      <t>В т.ч.</t>
    </r>
  </si>
  <si>
    <t>Забезпечення діяльності музеїв</t>
  </si>
  <si>
    <r>
      <t xml:space="preserve">Пояснення причин наявності залишку надходжень спеціального фонду: </t>
    </r>
    <r>
      <rPr>
        <sz val="13"/>
        <color rgb="FF0070C0"/>
        <rFont val="Times New Roman"/>
        <family val="1"/>
        <charset val="204"/>
      </rPr>
      <t xml:space="preserve"> </t>
    </r>
    <r>
      <rPr>
        <sz val="14"/>
        <color rgb="FF0070C0"/>
        <rFont val="Times New Roman"/>
        <family val="1"/>
        <charset val="204"/>
      </rPr>
      <t>Накопичення коштів на рахунках власних та спонсорських коштів для здійснення господарських операцій в майбутньому періоді.</t>
    </r>
  </si>
  <si>
    <r>
      <t xml:space="preserve">Пояснення причин відхилень фактичних обсягів надходжень від планових:  </t>
    </r>
    <r>
      <rPr>
        <sz val="14"/>
        <color rgb="FF0070C0"/>
        <rFont val="Times New Roman"/>
        <family val="1"/>
        <charset val="204"/>
      </rPr>
      <t>фактичні надодження  зросли внаслідок збільшення  власних надходжень від здійснення діяльності музею, та оприбуткування подарунків від спонсорів.</t>
    </r>
  </si>
  <si>
    <t>Кількість музеїв</t>
  </si>
  <si>
    <t>Середнє число окладів (ставок) робітників</t>
  </si>
  <si>
    <t>Площа приміщень</t>
  </si>
  <si>
    <t>Виставкова площа</t>
  </si>
  <si>
    <r>
      <t xml:space="preserve">Видатки загального фонду на забезпечення діяльності музеїв, </t>
    </r>
    <r>
      <rPr>
        <sz val="11"/>
        <color rgb="FFFF0000"/>
        <rFont val="Times New Roman"/>
        <family val="1"/>
        <charset val="204"/>
      </rPr>
      <t>тис. грн.</t>
    </r>
  </si>
  <si>
    <r>
      <t>Видатки загального фонду на забезпечення діяльності виставок</t>
    </r>
    <r>
      <rPr>
        <sz val="11"/>
        <color rgb="FFFF0000"/>
        <rFont val="Times New Roman"/>
        <family val="1"/>
        <charset val="204"/>
      </rPr>
      <t>, тис. грн.</t>
    </r>
  </si>
  <si>
    <t>Обсяг кредиторської заборгованості за минулі періоди</t>
  </si>
  <si>
    <r>
      <t xml:space="preserve">Пояснення щодо розбіжностей між фактичними та плановими результативними показниками: </t>
    </r>
    <r>
      <rPr>
        <i/>
        <sz val="13"/>
        <color rgb="FF0070C0"/>
        <rFont val="Times New Roman"/>
        <family val="1"/>
        <charset val="204"/>
      </rPr>
      <t xml:space="preserve"> </t>
    </r>
  </si>
  <si>
    <t>Залишок коштів по загальному фонду обумовлений  залишком при виплаті заробітної плати (наявність вакантних посад, відпусток без збереження) та меншими витратами на оплату послуг за енергоносії.</t>
  </si>
  <si>
    <t>Кількість відвідувачів виставок</t>
  </si>
  <si>
    <t>Кількість відвідувачів виставок у тому числі: безкоштовно</t>
  </si>
  <si>
    <t>Кількість відвідувачів виставок у тому числі: за реалізованими квитками</t>
  </si>
  <si>
    <t>кількість реалізованих квитків</t>
  </si>
  <si>
    <t>кількість екскурсій на виставках</t>
  </si>
  <si>
    <t>кількість проведених виставок у музеях</t>
  </si>
  <si>
    <t>плановий обсяг доходів виставок</t>
  </si>
  <si>
    <t>плановий обсяг доходів виставок у т.ч. доходи від реалізації квитків</t>
  </si>
  <si>
    <t>Кількість екскурсій у музеях</t>
  </si>
  <si>
    <t>Кількість експонатів - усього</t>
  </si>
  <si>
    <t>У тому числі буде експонуватись у плановому періоді</t>
  </si>
  <si>
    <t>Кількість відвідувачів музеїв</t>
  </si>
  <si>
    <t>Кількість відвідувачів музеїв у тому числі: за реалізованими квитками, квитанціями</t>
  </si>
  <si>
    <t>Кількість відвідувачів музеїв у тому числі: безкоштовно</t>
  </si>
  <si>
    <r>
      <t xml:space="preserve">Плановий обсяг доходів музеїв, </t>
    </r>
    <r>
      <rPr>
        <sz val="11"/>
        <color rgb="FFFF0000"/>
        <rFont val="Times New Roman"/>
        <family val="1"/>
        <charset val="204"/>
      </rPr>
      <t>тис. грн.</t>
    </r>
  </si>
  <si>
    <r>
      <t xml:space="preserve">Плановий обсяг доходів музеїв у тому числі доходи від реалізації квитків, </t>
    </r>
    <r>
      <rPr>
        <sz val="11"/>
        <color rgb="FFFF0000"/>
        <rFont val="Times New Roman"/>
        <family val="1"/>
        <charset val="204"/>
      </rPr>
      <t>тис. грн.</t>
    </r>
  </si>
  <si>
    <t>Кількість реалізованих квитків, квитанцій від відвідування музею</t>
  </si>
  <si>
    <r>
      <t xml:space="preserve">Пояснення щодо розбіжностей між фактичними та плановими результативними показниками: </t>
    </r>
    <r>
      <rPr>
        <i/>
        <sz val="13"/>
        <color rgb="FF0070C0"/>
        <rFont val="Times New Roman"/>
        <family val="1"/>
        <charset val="204"/>
      </rPr>
      <t xml:space="preserve">   </t>
    </r>
  </si>
  <si>
    <t>середні витрати на 1 кв. м виставкової площі</t>
  </si>
  <si>
    <r>
      <t xml:space="preserve">середні витрати на одного відвідувача, </t>
    </r>
    <r>
      <rPr>
        <sz val="11"/>
        <color rgb="FFFF0000"/>
        <rFont val="Times New Roman"/>
        <family val="1"/>
        <charset val="204"/>
      </rPr>
      <t>грн.</t>
    </r>
  </si>
  <si>
    <t>Зменшення витрат по ЗФ на одного відвідувача зумовлено збільшенням кількості відвідувачів та збільшення по СФ  - за разунок збільшення власних надходжень  впорівнянні із  прогнозованим показником.</t>
  </si>
  <si>
    <t>динаміка збільшення виставок у плановому періоді відповідно до фактичного показника попереднього періоду</t>
  </si>
  <si>
    <t>динаміка збільшення задіяних виставкових площ у плановому періоді відповідно до фактичного показника попереднього періоду</t>
  </si>
  <si>
    <t>динаміка збільшення відвідувачів у плановому періоді відповідно до фактичного показника попереднього періоду</t>
  </si>
  <si>
    <t>відсоток  предметів, які експонуються у загальній кількості експонатів основного музейного фонду</t>
  </si>
  <si>
    <t>Динаміка збільшення відвідувачів і виставок  в порівнянні з плановими має приріст через збільшення виставок та відвідувачів, що відвідали музей протягом поточного року. В порівнянні з минулим роком спостерігається також збільшення даних показників.</t>
  </si>
  <si>
    <r>
      <rPr>
        <sz val="11"/>
        <color theme="1"/>
        <rFont val="Times New Roman"/>
        <family val="1"/>
        <charset val="204"/>
      </rPr>
      <t>Видатки (надані кредити)</t>
    </r>
  </si>
  <si>
    <r>
      <rPr>
        <sz val="11"/>
        <color theme="1"/>
        <rFont val="Times New Roman"/>
        <family val="1"/>
        <charset val="204"/>
      </rPr>
      <t>В т.ч.</t>
    </r>
  </si>
  <si>
    <t>Пояснення щодо збільшення(зменшення) обсягів проведених видатків (наданих кредитів ) за напрямом використання бюджетних коштів порівняно із аналогічними показниками попереднього року, а також щодо змін у структурі напрямів використання коштів</t>
  </si>
  <si>
    <r>
      <rPr>
        <b/>
        <sz val="11"/>
        <color theme="1"/>
        <rFont val="Times New Roman"/>
        <family val="1"/>
        <charset val="204"/>
      </rPr>
      <t>Напрям використання бюджетних коштів</t>
    </r>
  </si>
  <si>
    <r>
      <rPr>
        <sz val="11"/>
        <color theme="1"/>
        <rFont val="Times New Roman"/>
        <family val="1"/>
        <charset val="204"/>
      </rPr>
      <t>Код</t>
    </r>
  </si>
  <si>
    <r>
      <rPr>
        <sz val="11"/>
        <color theme="1"/>
        <rFont val="Times New Roman"/>
        <family val="1"/>
        <charset val="204"/>
      </rPr>
      <t>1</t>
    </r>
  </si>
  <si>
    <r>
      <rPr>
        <sz val="11"/>
        <color theme="1"/>
        <rFont val="Times New Roman"/>
        <family val="1"/>
        <charset val="204"/>
      </rPr>
      <t>2</t>
    </r>
  </si>
  <si>
    <r>
      <rPr>
        <sz val="11"/>
        <color theme="1"/>
        <rFont val="Times New Roman"/>
        <family val="1"/>
        <charset val="204"/>
      </rPr>
      <t>3</t>
    </r>
  </si>
  <si>
    <r>
      <rPr>
        <sz val="11"/>
        <color theme="1"/>
        <rFont val="Times New Roman"/>
        <family val="1"/>
        <charset val="204"/>
      </rPr>
      <t>4</t>
    </r>
  </si>
  <si>
    <r>
      <rPr>
        <sz val="11"/>
        <color theme="1"/>
        <rFont val="Times New Roman"/>
        <family val="1"/>
        <charset val="204"/>
      </rPr>
      <t>5</t>
    </r>
  </si>
  <si>
    <r>
      <rPr>
        <sz val="11"/>
        <color theme="1"/>
        <rFont val="Times New Roman"/>
        <family val="1"/>
        <charset val="204"/>
      </rPr>
      <t>6=5-4</t>
    </r>
  </si>
  <si>
    <r>
      <rPr>
        <sz val="11"/>
        <color theme="1"/>
        <rFont val="Times New Roman"/>
        <family val="1"/>
        <charset val="204"/>
      </rPr>
      <t>7</t>
    </r>
  </si>
  <si>
    <r>
      <rPr>
        <sz val="11"/>
        <color theme="1"/>
        <rFont val="Times New Roman"/>
        <family val="1"/>
        <charset val="204"/>
      </rPr>
      <t>8=3-7</t>
    </r>
  </si>
  <si>
    <r>
      <rPr>
        <sz val="11"/>
        <color theme="1"/>
        <rFont val="Times New Roman"/>
        <family val="1"/>
        <charset val="204"/>
      </rPr>
      <t>1.</t>
    </r>
  </si>
  <si>
    <r>
      <rPr>
        <sz val="11"/>
        <color theme="1"/>
        <rFont val="Times New Roman"/>
        <family val="1"/>
        <charset val="204"/>
      </rPr>
      <t>Надходження, всього:</t>
    </r>
  </si>
  <si>
    <r>
      <rPr>
        <sz val="11"/>
        <color theme="1"/>
        <rFont val="Times New Roman"/>
        <family val="1"/>
        <charset val="204"/>
      </rPr>
      <t>х</t>
    </r>
  </si>
  <si>
    <r>
      <rPr>
        <sz val="11"/>
        <color theme="1"/>
        <rFont val="Times New Roman"/>
        <family val="1"/>
        <charset val="204"/>
      </rPr>
      <t>Бюджет розвитку за джерелами</t>
    </r>
  </si>
  <si>
    <r>
      <rPr>
        <sz val="11"/>
        <color theme="1"/>
        <rFont val="Times New Roman"/>
        <family val="1"/>
        <charset val="204"/>
      </rPr>
      <t>Надходження із аг. фонду бюджету до спецфонду (бюджету розвитку)</t>
    </r>
  </si>
  <si>
    <r>
      <rPr>
        <sz val="11"/>
        <color theme="1"/>
        <rFont val="Times New Roman"/>
        <family val="1"/>
        <charset val="204"/>
      </rPr>
      <t>Запозичення до бюджету</t>
    </r>
  </si>
  <si>
    <r>
      <rPr>
        <sz val="11"/>
        <color theme="1"/>
        <rFont val="Times New Roman"/>
        <family val="1"/>
        <charset val="204"/>
      </rPr>
      <t>Інші джерела</t>
    </r>
  </si>
  <si>
    <r>
      <rPr>
        <sz val="11"/>
        <color theme="1"/>
        <rFont val="Times New Roman"/>
        <family val="1"/>
        <charset val="204"/>
      </rPr>
      <t>Видатки бюджету розвитку всього:</t>
    </r>
  </si>
  <si>
    <r>
      <rPr>
        <sz val="11"/>
        <color theme="1"/>
        <rFont val="Times New Roman"/>
        <family val="1"/>
        <charset val="204"/>
      </rPr>
      <t>Пояснення щодо причин відхилення фактичних надходжень від касових видатків</t>
    </r>
  </si>
  <si>
    <r>
      <rPr>
        <sz val="11"/>
        <color theme="1"/>
        <rFont val="Times New Roman"/>
        <family val="1"/>
        <charset val="204"/>
      </rPr>
      <t>2.1</t>
    </r>
  </si>
  <si>
    <r>
      <rPr>
        <sz val="11"/>
        <color theme="1"/>
        <rFont val="Times New Roman"/>
        <family val="1"/>
        <charset val="204"/>
      </rPr>
      <t>Всього за інцест.проектами</t>
    </r>
  </si>
  <si>
    <r>
      <rPr>
        <sz val="11"/>
        <color theme="1"/>
        <rFont val="Times New Roman"/>
        <family val="1"/>
        <charset val="204"/>
      </rPr>
      <t>Інвестиційний проект (програма )1</t>
    </r>
  </si>
  <si>
    <r>
      <rPr>
        <sz val="11"/>
        <color theme="1"/>
        <rFont val="Times New Roman"/>
        <family val="1"/>
        <charset val="204"/>
      </rPr>
      <t>Пояснення щодо причин відхилення касових видатків на виконання інвестиційного проекту (програми) 1 від планового показника</t>
    </r>
  </si>
  <si>
    <r>
      <rPr>
        <sz val="11"/>
        <color theme="1"/>
        <rFont val="Times New Roman"/>
        <family val="1"/>
        <charset val="204"/>
      </rPr>
      <t>Напрям спрямування коштів(об’ єкт)2</t>
    </r>
  </si>
  <si>
    <r>
      <rPr>
        <sz val="11"/>
        <color theme="1"/>
        <rFont val="Times New Roman"/>
        <family val="1"/>
        <charset val="204"/>
      </rPr>
      <t>2.2</t>
    </r>
  </si>
  <si>
    <r>
      <rPr>
        <sz val="11"/>
        <color theme="1"/>
        <rFont val="Times New Roman"/>
        <family val="1"/>
        <charset val="204"/>
      </rPr>
      <t>Кап.видатки з утримання бюджетних установ</t>
    </r>
  </si>
  <si>
    <t xml:space="preserve">Головний бухгалтер  управління культури і туризму </t>
  </si>
  <si>
    <r>
      <t>Пояснення щодо причин відхилення касових видатків(наданих кредитів) від планового показника:</t>
    </r>
    <r>
      <rPr>
        <sz val="13"/>
        <color theme="1"/>
        <rFont val="Times New Roman"/>
        <family val="1"/>
        <charset val="204"/>
      </rPr>
      <t xml:space="preserve"> </t>
    </r>
    <r>
      <rPr>
        <i/>
        <sz val="13"/>
        <color rgb="FF0070C0"/>
        <rFont val="Times New Roman"/>
        <family val="1"/>
        <charset val="204"/>
      </rPr>
      <t xml:space="preserve"> </t>
    </r>
  </si>
  <si>
    <t>по загальному фонду  - за рахунок  економії по фактичним видаткам по зарплаті з нарахуванням через наявність відпусток без збереження, та по енергоносіям, зокрема по теплопостачанню передбачалась більша сума, розраховуючи на середньозимний температурний режим (протягом зими великих морозів не було)</t>
  </si>
  <si>
    <t>по спеціальному фонду - за рахунок збільшення власних  надходжень  та спонсорської допомоги, яка не було передбачена в початковому кошторисі</t>
  </si>
  <si>
    <t xml:space="preserve">Збільшення відвідувачів зросло за рахунок збільшення екскурсій  для школярів в канікулярний період та виставок в грудні 2023 року.  </t>
  </si>
  <si>
    <t>Внаслідок зменшення кількості безкоштовних екскурсій  відбулось збільшення власних надходжень, що вплинуло на відповідні показники програми.</t>
  </si>
  <si>
    <t>Протягом року  отримано спонсорської допомоги на суму 108,0 тис.грн.</t>
  </si>
  <si>
    <r>
      <t>середня вартість одного квитка, (квитанції за екскурсії по місту)  (</t>
    </r>
    <r>
      <rPr>
        <sz val="11"/>
        <color rgb="FFFF0000"/>
        <rFont val="Times New Roman"/>
        <family val="1"/>
        <charset val="204"/>
      </rPr>
      <t>грн.</t>
    </r>
    <r>
      <rPr>
        <sz val="11"/>
        <color rgb="FF000000"/>
        <rFont val="Times New Roman"/>
        <family val="1"/>
        <charset val="204"/>
      </rPr>
      <t>)</t>
    </r>
  </si>
  <si>
    <r>
      <t xml:space="preserve">Пояснення щодо розбіжностей між фактичними та плановими результативними показниками: </t>
    </r>
    <r>
      <rPr>
        <i/>
        <sz val="13"/>
        <color rgb="FF000000"/>
        <rFont val="Times New Roman"/>
        <family val="1"/>
        <charset val="204"/>
      </rPr>
      <t xml:space="preserve">   </t>
    </r>
  </si>
  <si>
    <t xml:space="preserve">Збільшення обсягів проведених видатків порівняно із аналогічними показниками попереднього року обумовлено  підвищенням мінімальної ЗП та вартості на предмети і послуги  (придбано будівельних матеріалів  на суму  119,9 тис.грн.), зокрема значно зросла вартість послуг за електропостачання.  </t>
  </si>
  <si>
    <t>Порівняно з минулим роком збільшились власні надходження, в т.ч. отримано спонсорську допомогу.</t>
  </si>
  <si>
    <t xml:space="preserve">Збільшення обсягів проведених видатків порівняно із аналогічними показниками попереднього року обумовлено  підвищенням мінімальної ЗП та вартості на предмети і послуги  (придбано будівельні матеріали, письмові столи, проведено заміну обладнання охоронної сигналізації), зокрема значно зросла вартість послуг за електропостачання.  </t>
  </si>
  <si>
    <t>Порівняно з минулим роком збільшились власні надходження (в 2022 році музей деякий час надавав всі послуги безкоштовно), в т.ч. отримано спонсорську допомогу на суму 108,0 тис. грн.</t>
  </si>
  <si>
    <t>Власні надходження отримано в меншому розмірі через особливості надання платних послуг в період війни.</t>
  </si>
  <si>
    <t>Кредиторська заборгованість на кінець року відсутня.</t>
  </si>
  <si>
    <t>Видатки загального фонду на забезпечення діяльності музеїв, тис. грн.</t>
  </si>
  <si>
    <t>Видатки загального фонду на забезпечення діяльності виставок, тис. грн.</t>
  </si>
  <si>
    <t>Плановий обсяг доходів музеїв, тис. грн.</t>
  </si>
  <si>
    <t>Плановий обсяг доходів музеїв у тому числі доходи від реалізації квитків, тис. грн.</t>
  </si>
  <si>
    <t>середня вартість одного квитка, (квитанції за екскурсії по місту)  (грн.)</t>
  </si>
  <si>
    <t>середні витрати на одного відвідувача, грн.</t>
  </si>
  <si>
    <t>Внаслідок кадрових змін кількість вакансій збільшилась порівняно з минулим роком.</t>
  </si>
  <si>
    <t>Внаслідок збільшення виставок зросла кількість їх відвідувачів.</t>
  </si>
  <si>
    <t>Кількість відвідувачів виставок зросла внаслідок збільшення їх кількості. Слід зазначити, що динаміка збільшення  кількості виставок має позивний характер.</t>
  </si>
  <si>
    <t xml:space="preserve">Позитивна динаміка збільшення кількості відвідувачів музею свідчить про те, що порівняно з минулим роком  збільшилась кількість відвідувачів, відповідно кількість квитків та квитанцій, власні надходження і вартість квитка.  </t>
  </si>
  <si>
    <t>На зменшення кількості екскурсій порівняно з минулим роком вплинуло те, що в 2022 році були проведені безоплатні екскурсії в рамках співпраці по загальноукраїнському проекту «СПІВДІЯ» для дітей та дорослих із статусом ВПО в рамках співпраці з військовими частинами Ніжинської територіальної громади для військовослужбовців, що дислокувалися на території громади, та  виїзних майстер-класів з екскурсійним обслуговуванням для дітей.</t>
  </si>
  <si>
    <t>Загалом середні витрати на одного відвідувача  зменшились. По спеціальному фонду цей показник має приріст внаслідок збільшення  власних надходжень: як від безпосередньої діяльності музею, так і від спонсорів.</t>
  </si>
  <si>
    <r>
      <t>5.7    «Стан фінансової дисципліни» :</t>
    </r>
    <r>
      <rPr>
        <i/>
        <sz val="14"/>
        <color rgb="FF000000"/>
        <rFont val="Times New Roman"/>
        <family val="1"/>
        <charset val="204"/>
      </rPr>
      <t xml:space="preserve"> </t>
    </r>
    <r>
      <rPr>
        <i/>
        <sz val="14"/>
        <color rgb="FF0070C0"/>
        <rFont val="Times New Roman"/>
        <family val="1"/>
        <charset val="204"/>
      </rPr>
      <t>Станом на 01.01.2024 р.  кредиторська і дебіторська заборгованість  відсутня.</t>
    </r>
  </si>
  <si>
    <r>
      <t>актуальності бюджетної програми</t>
    </r>
    <r>
      <rPr>
        <i/>
        <sz val="14"/>
        <color rgb="FF000000"/>
        <rFont val="Times New Roman"/>
        <family val="1"/>
        <charset val="204"/>
      </rPr>
      <t xml:space="preserve"> - </t>
    </r>
    <r>
      <rPr>
        <i/>
        <sz val="14"/>
        <color rgb="FF0070C0"/>
        <rFont val="Times New Roman"/>
        <family val="1"/>
        <charset val="204"/>
      </rPr>
      <t xml:space="preserve">Здійснення заходів з вивчення, збереження і використання матеріальної та духовної культури, залучення громадян до надбань національної і світової історико-культурної спадщини </t>
    </r>
  </si>
  <si>
    <r>
      <t xml:space="preserve">ефективності бюджетної програми </t>
    </r>
    <r>
      <rPr>
        <sz val="14"/>
        <color rgb="FF000000"/>
        <rFont val="Times New Roman"/>
        <family val="1"/>
        <charset val="204"/>
      </rPr>
      <t xml:space="preserve">- </t>
    </r>
    <r>
      <rPr>
        <i/>
        <sz val="14"/>
        <color rgb="FF000000"/>
        <rFont val="Times New Roman"/>
        <family val="1"/>
        <charset val="204"/>
      </rPr>
      <t xml:space="preserve">  </t>
    </r>
    <r>
      <rPr>
        <i/>
        <sz val="14"/>
        <color rgb="FF0070C0"/>
        <rFont val="Times New Roman"/>
        <family val="1"/>
        <charset val="204"/>
      </rPr>
      <t>Основні завдання, покладені на музей імені Спаського, виконані . Виділені бюджетні асигнування у 2023 році надали можливість забезпечити реалізацію основних функцій та завдань, покладених на музей, а також здійснювалась оплата всіх обов'язкових платежів за комунальні послуги і енергоносії, здійснено поточні видатки для придбання необхідних товарів та послуг (що забезпечували належне функціонування закладу), забезпечено своєчасну виплату заробітної плати.</t>
    </r>
  </si>
  <si>
    <r>
      <t>корисності бюджетної програми</t>
    </r>
    <r>
      <rPr>
        <sz val="14"/>
        <color rgb="FF000000"/>
        <rFont val="Times New Roman"/>
        <family val="1"/>
        <charset val="204"/>
      </rPr>
      <t xml:space="preserve"> -</t>
    </r>
    <r>
      <rPr>
        <i/>
        <sz val="14"/>
        <color rgb="FF000000"/>
        <rFont val="Times New Roman"/>
        <family val="1"/>
        <charset val="204"/>
      </rPr>
      <t xml:space="preserve">  </t>
    </r>
    <r>
      <rPr>
        <i/>
        <sz val="14"/>
        <color rgb="FF0070C0"/>
        <rFont val="Times New Roman"/>
        <family val="1"/>
        <charset val="204"/>
      </rPr>
      <t>Забезпечується право громадян на ознайомлення з історією та культурою свого регіону, області; відбувається збереження та вивчення пам’яток історії для майбутніх поколінь. Так у 2023 році  музейними працівниками  проведено  735 екскурсій, які  відвідало 12318 громадян та гостей міста.</t>
    </r>
  </si>
  <si>
    <r>
      <t>Довгострокових наслідків бюджетної програми</t>
    </r>
    <r>
      <rPr>
        <sz val="14"/>
        <color rgb="FF000000"/>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проведення модернізації та оновлення матеріально-технічної бази музею, поповнення експонатів.</t>
    </r>
  </si>
  <si>
    <t>Забезпечення діяльності палаців i будинків культури, клубів, центрів дозвілля та iнших клубних закладів</t>
  </si>
  <si>
    <t>Надання послуг з організації культурного дозвілля населення.</t>
  </si>
  <si>
    <t>5.1 «Виконання бюджетної програми за напрямами використання бюджетних коштів»:                               (тис. грн.)</t>
  </si>
  <si>
    <r>
      <t>Пояснення щодо причин відхилення касових видатків(наданих кредитів) від планового показника:</t>
    </r>
    <r>
      <rPr>
        <sz val="13"/>
        <color theme="1"/>
        <rFont val="Times New Roman"/>
        <family val="1"/>
        <charset val="204"/>
      </rPr>
      <t xml:space="preserve"> </t>
    </r>
  </si>
  <si>
    <t>по загальному фонду  - за рахунок  економії по фактичним видаткам по зарплаті з нарахуванням в зв’язку  із наявністю відпусток без збереження ЗП, та по енергоносіям.</t>
  </si>
  <si>
    <t>по спеціальному фонду - за рахунок збільшення власних надходжень внаслідок підвищення розміру за платні послуги (Рішення виконавчого комітету НМР від 02.03.2023р. №76) та спонсорської допомоги, яка не передбачалась в початковому кошторисі.</t>
  </si>
  <si>
    <t>Забезпечення діяльності Будинку культури</t>
  </si>
  <si>
    <r>
      <t>Пояснення причин наявності залишку надходжень спеціального фонду, в т.ч. власних надходжень бюджетних установ та інших надходжень , на початок року -</t>
    </r>
    <r>
      <rPr>
        <sz val="13"/>
        <color rgb="FF0070C0"/>
        <rFont val="Times New Roman"/>
        <family val="1"/>
        <charset val="204"/>
      </rPr>
      <t xml:space="preserve"> </t>
    </r>
    <r>
      <rPr>
        <i/>
        <sz val="14"/>
        <color rgb="FF0070C0"/>
        <rFont val="Times New Roman"/>
        <family val="1"/>
        <charset val="204"/>
      </rPr>
      <t>невитрачені кошти від реалізації платних послуг та від оренди приміщень, які плануються для поточних ремонтів, придбання музичних інструментів та сценічного реквізиту.</t>
    </r>
  </si>
  <si>
    <r>
      <t xml:space="preserve">Пояснення причин відхилень фактичних обсягів надходжень від планових - </t>
    </r>
    <r>
      <rPr>
        <i/>
        <sz val="13"/>
        <color rgb="FF0070C0"/>
        <rFont val="Times New Roman"/>
        <family val="1"/>
        <charset val="204"/>
      </rPr>
      <t xml:space="preserve"> </t>
    </r>
    <r>
      <rPr>
        <i/>
        <sz val="14"/>
        <color rgb="FF0070C0"/>
        <rFont val="Times New Roman"/>
        <family val="1"/>
        <charset val="204"/>
      </rPr>
      <t>перевищення за власними надходженнями внаслідок  збільшення вартості платних послуг (Рішення виконачого комітету НМР від 02.03.2023р. №76) та отримання спонсорської допомоги на суму 384.1 тис. грн.</t>
    </r>
  </si>
  <si>
    <t>кількість установ - усього</t>
  </si>
  <si>
    <t>кількість установ - усього у тому числі: будинків культури</t>
  </si>
  <si>
    <t>кількість клубних формувань (творчі колективи, клуби за інтересами)</t>
  </si>
  <si>
    <t>середнє число окладів (ставок) - усього</t>
  </si>
  <si>
    <t>середнє число окладів (ставок) керівних працівників</t>
  </si>
  <si>
    <t>середнє число окладів (ставок) спеціалістів</t>
  </si>
  <si>
    <t>середнє число окладів (ставок) робітників</t>
  </si>
  <si>
    <t>середнє число окладів (ставок) обслуговуючого та технічного персоналу,</t>
  </si>
  <si>
    <r>
      <t xml:space="preserve">видатки загального фонду на забезпечення діяльності палаців, будинків культури, клубів та інших закладів клубного типу, </t>
    </r>
    <r>
      <rPr>
        <sz val="10"/>
        <color rgb="FFFF0000"/>
        <rFont val="Times New Roman"/>
        <family val="1"/>
        <charset val="204"/>
      </rPr>
      <t>тис. грн.</t>
    </r>
  </si>
  <si>
    <r>
      <t>Пояснення щодо розбіжностей між фактичними та плановими результативними показниками:</t>
    </r>
    <r>
      <rPr>
        <i/>
        <sz val="13"/>
        <color theme="1"/>
        <rFont val="Times New Roman"/>
        <family val="1"/>
        <charset val="204"/>
      </rPr>
      <t xml:space="preserve"> </t>
    </r>
  </si>
  <si>
    <t>Наявні вакантні посади та залишок плану за рахунок економії по виплаті заробітної плати (наявність відпусток без збереження ЗП) і по оплаті енергоносіях.</t>
  </si>
  <si>
    <t>кількість відвідувачів - усього</t>
  </si>
  <si>
    <t>кількість відвідувачів - усього у тому числі: за реалізованими квитками</t>
  </si>
  <si>
    <t>кількість відвідувачів - усього у тому числі: безкоштовно</t>
  </si>
  <si>
    <t>кількість заходів, які забезпечують організацію культурного дозвілля населення</t>
  </si>
  <si>
    <r>
      <t xml:space="preserve">плановий обсяг  доходів, </t>
    </r>
    <r>
      <rPr>
        <sz val="10"/>
        <color rgb="FFFF0000"/>
        <rFont val="Times New Roman"/>
        <family val="1"/>
        <charset val="204"/>
      </rPr>
      <t>тис. грн.</t>
    </r>
  </si>
  <si>
    <r>
      <t>плановий обсяг  доходів у тому числі доходи від реалізації квитків,</t>
    </r>
    <r>
      <rPr>
        <sz val="10"/>
        <color rgb="FFFF0000"/>
        <rFont val="Times New Roman"/>
        <family val="1"/>
        <charset val="204"/>
      </rPr>
      <t xml:space="preserve"> тис. грн.</t>
    </r>
  </si>
  <si>
    <t>Відхилення від планового показника пояснюється збільшенням власних надходжень:</t>
  </si>
  <si>
    <t>від надання послуг, зокрема за надання в оренду світлової та звукопідсулюючої апаратури та надання у використання приміщень МБК, внаслідок збільшення розміру платних послуг згідно Рішення виконавчого комітету НМР від 02.03.2023р. №76,</t>
  </si>
  <si>
    <t>в якості спонсорської допомоги (отримано торговий дерев’яний кіоск (ятку), генератор дизельний, та комплекс «пересувний кінотеатр»)</t>
  </si>
  <si>
    <r>
      <t xml:space="preserve">середня вартість одного квитка, </t>
    </r>
    <r>
      <rPr>
        <sz val="10"/>
        <color rgb="FFFF0000"/>
        <rFont val="Times New Roman"/>
        <family val="1"/>
        <charset val="204"/>
      </rPr>
      <t>грн.</t>
    </r>
  </si>
  <si>
    <r>
      <t xml:space="preserve">середні витрати загального фонду на одного відвідувача, </t>
    </r>
    <r>
      <rPr>
        <sz val="10"/>
        <color rgb="FFFF0000"/>
        <rFont val="Times New Roman"/>
        <family val="1"/>
        <charset val="204"/>
      </rPr>
      <t xml:space="preserve"> грн.</t>
    </r>
  </si>
  <si>
    <r>
      <t xml:space="preserve">середні витрати загального фонду на проведення одного заходу, </t>
    </r>
    <r>
      <rPr>
        <sz val="10"/>
        <color rgb="FFFF0000"/>
        <rFont val="Times New Roman"/>
        <family val="1"/>
        <charset val="204"/>
      </rPr>
      <t>тис. грн.</t>
    </r>
  </si>
  <si>
    <r>
      <t xml:space="preserve">Пояснення щодо розбіжностей між фактичними та плановими результативними показниками: </t>
    </r>
    <r>
      <rPr>
        <i/>
        <sz val="13"/>
        <color theme="1"/>
        <rFont val="Times New Roman"/>
        <family val="1"/>
        <charset val="204"/>
      </rPr>
      <t xml:space="preserve">  </t>
    </r>
    <r>
      <rPr>
        <i/>
        <sz val="13"/>
        <color rgb="FF2F75B5"/>
        <rFont val="Times New Roman"/>
        <family val="1"/>
        <charset val="204"/>
      </rPr>
      <t xml:space="preserve"> </t>
    </r>
  </si>
  <si>
    <t xml:space="preserve">Відхилення виникло внаслідок залишку плану на кінець звітного періоду </t>
  </si>
  <si>
    <t>Динаміка збільшення відвідувачів у плановому періоді відповідно до фактичного показника попереднього періоду</t>
  </si>
  <si>
    <t>Збільшення обсягів проведених видатків порівняно із аналогічними показниками попереднього року пояснюється  підвищенням мінімальної заробітної плати з жовтня 2022 року, зростанням цін на товари і послуги, покращенням матеріально-технічної бази за рахунок спонсорів</t>
  </si>
  <si>
    <t xml:space="preserve">Збільшення обсягів проведених видатків порівняно із аналогічними показниками попереднього року обумовлено  підвищенням мінімальної ЗП та вартості на предмети і послуги  (проведено ремонт туалетних кімнат на суму 100,0 тис.грн.), зокрема значно зросла вартість послуг за електропостачання.  </t>
  </si>
  <si>
    <t>В 2023 році власні надходження  збільшились внаслідок підвищення розміри платних послуг (Рішення виконкому від 02.03.2023 №76 «Про надання платних послуг комунальним закладом «Ніжинський міський Будинок культури».  Порівняно з минулим роком  отримано спонсорської допомоги  на суму 384,1 тис. грн.</t>
  </si>
  <si>
    <t>видатки загального фонду на забезпечення діяльності палаців, будинків культури, клубів та інших закладів клубного типу, тис. грн.</t>
  </si>
  <si>
    <t>плановий обсяг  доходів, тис. грн.</t>
  </si>
  <si>
    <t>плановий обсяг  доходів у тому числі доходи від реалізації квитків, тис. грн.</t>
  </si>
  <si>
    <t>середня вартість одного квитка, грн.</t>
  </si>
  <si>
    <t>середні витрати загального фонду на одного відвідувача,  грн.</t>
  </si>
  <si>
    <t>середні витрати загального фонду на проведення одного заходу, тис. грн.</t>
  </si>
  <si>
    <t>Кількість вакантних посад зросла внаслідок кадрових змін.</t>
  </si>
  <si>
    <t>На кінець року при МБК створено любительське об'єднання майстрів декоративно-прикладного  мистецтва "Натхнення".</t>
  </si>
  <si>
    <t>Враховуючи обмеження та  процедуру організації масових заходів під час військового стану, зменшилась кількість заходів, а отже і відвідувачів. Заходи проводились лише безкоштовні, або благодійні (з використанням «скриньки»). В 2022 році  БК працював 2 місяці на початку року в стандартному режимі, проводились зимові  заходи.</t>
  </si>
  <si>
    <t>Порівняно з минулим роком зросли видатки загального фонду, внаслідок підвищення розміру платних послуг збільшились власні надходження та  було поставлено на облік надходження в якості спонсорської допомоги . Тому видатки на  одного відвідувача та проведення одного заходу зросли.</t>
  </si>
  <si>
    <r>
      <t>5.6    «Наявність фінансових порушень за результатами контрольних заходів»:</t>
    </r>
    <r>
      <rPr>
        <sz val="14"/>
        <color rgb="FF0070C0"/>
        <rFont val="Times New Roman"/>
        <family val="1"/>
        <charset val="204"/>
      </rPr>
      <t xml:space="preserve"> </t>
    </r>
    <r>
      <rPr>
        <i/>
        <sz val="14"/>
        <color rgb="FF0070C0"/>
        <rFont val="Times New Roman"/>
        <family val="1"/>
        <charset val="204"/>
      </rPr>
      <t>Фінансових порушень не виявлено.</t>
    </r>
  </si>
  <si>
    <t>5.7    «Стан фінансової дисципліни» :</t>
  </si>
  <si>
    <t xml:space="preserve">Станом на 01.01.2024 р. відсутня кредиторська та дебіторська  заборгованість. </t>
  </si>
  <si>
    <r>
      <t>актуальності бюджетної програми</t>
    </r>
    <r>
      <rPr>
        <i/>
        <sz val="14"/>
        <color theme="1"/>
        <rFont val="Times New Roman"/>
        <family val="1"/>
        <charset val="204"/>
      </rPr>
      <t xml:space="preserve"> - </t>
    </r>
    <r>
      <rPr>
        <i/>
        <sz val="14"/>
        <color rgb="FF0070C0"/>
        <rFont val="Times New Roman"/>
        <family val="1"/>
        <charset val="204"/>
      </rPr>
      <t>Забезпечення організації культурного дозвілля населення і зміцнення культурних традицій</t>
    </r>
  </si>
  <si>
    <r>
      <t xml:space="preserve">ефективності бюджетної програми </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Основні завдання, покладені на міській Будинок культури, виконані. Виділені бюджетні асигнування у 2023 році надали можливість забезпечити реалізацію основних функцій та завдань, покладених на БК, а також здійснювалась оплата всіх обов'язкових платежів за комунальні послуги і енергоносії, здійснено поточні видатки для придбання необхідних товарів та послуг (що забезпечували належне функціонування закладу),  забезпечено своєчасну виплату заробітної плати.</t>
    </r>
  </si>
  <si>
    <r>
      <t>корисності бюджетної програми</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на базі БК організовано 22 клубних формувань, впродовж 2023 року проведено 73 заходи.</t>
    </r>
  </si>
  <si>
    <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проведення модернізації та оновлення матеріально-технічної бази БК.</t>
    </r>
  </si>
  <si>
    <t>Забезпечення діяльності інших закладів в галузі культури і мистецтва</t>
  </si>
  <si>
    <t>Підтримка та розвиток культурно-освітніх заходів</t>
  </si>
  <si>
    <r>
      <t>Пояснення щодо причин відхилення касових видатків(наданих кредитів) від планового показника:</t>
    </r>
    <r>
      <rPr>
        <sz val="13"/>
        <color theme="1"/>
        <rFont val="Times New Roman"/>
        <family val="1"/>
        <charset val="204"/>
      </rPr>
      <t xml:space="preserve">  </t>
    </r>
    <r>
      <rPr>
        <i/>
        <sz val="13"/>
        <color rgb="FF0070C0"/>
        <rFont val="Times New Roman"/>
        <family val="1"/>
        <charset val="204"/>
      </rPr>
      <t xml:space="preserve"> </t>
    </r>
  </si>
  <si>
    <t>Відхилення виникло</t>
  </si>
  <si>
    <t>по ЗФ - за рахунок економії по  оплаті праці  та за енергоносії, зокрема по теплопостачанню (не було великих морозів протягом зими).</t>
  </si>
  <si>
    <t>по СФ - за рахунок реалізації коштів минулих періодів від власних надходжень установи.</t>
  </si>
  <si>
    <t>Забезпечення діяльності централізованої бухгалтерії</t>
  </si>
  <si>
    <r>
      <t>Пояснення причин наявності залишку надходжень спеціального фонду, в т.ч. власних надходжень бюджетних установ та інших надходжень , на початок року</t>
    </r>
    <r>
      <rPr>
        <sz val="13"/>
        <color rgb="FFFF0000"/>
        <rFont val="Times New Roman"/>
        <family val="1"/>
        <charset val="204"/>
      </rPr>
      <t xml:space="preserve"> - </t>
    </r>
    <r>
      <rPr>
        <i/>
        <sz val="14"/>
        <color rgb="FF0070C0"/>
        <rFont val="Times New Roman"/>
        <family val="1"/>
        <charset val="204"/>
      </rPr>
      <t>кошти планувалось спрямувати на заходи по модернізації парку ім. Шевченка або на забезпечення діяльності централізованої бухгалтерії в майбутніх періодах</t>
    </r>
  </si>
  <si>
    <t xml:space="preserve">Пояснення причин відхилень фактичних обсягів надходжень від планових  </t>
  </si>
  <si>
    <t>у т.ч.: централізованих бухгалтерій</t>
  </si>
  <si>
    <t>з них жінки</t>
  </si>
  <si>
    <r>
      <t xml:space="preserve">Витрати загального фонду на забезпечення діяльності інших культурно-освітніх заходів, </t>
    </r>
    <r>
      <rPr>
        <sz val="12"/>
        <color rgb="FFFF0000"/>
        <rFont val="Times New Roman"/>
        <family val="1"/>
        <charset val="204"/>
      </rPr>
      <t>тис.грн.</t>
    </r>
  </si>
  <si>
    <r>
      <t>Пояснення щодо розбіжностей між фактичними та плановими результативними показниками:</t>
    </r>
    <r>
      <rPr>
        <i/>
        <sz val="13"/>
        <color theme="1"/>
        <rFont val="Times New Roman"/>
        <family val="1"/>
        <charset val="204"/>
      </rPr>
      <t xml:space="preserve">   </t>
    </r>
    <r>
      <rPr>
        <i/>
        <sz val="14"/>
        <color rgb="FF0070C0"/>
        <rFont val="Times New Roman"/>
        <family val="1"/>
        <charset val="204"/>
      </rPr>
      <t>Перевищення планових показників над фактичними - наявність вакантної посади та залишок плану за рахунок економії переважно по КЕКВ 2270 (не було великих морозів протягом зими).</t>
    </r>
  </si>
  <si>
    <t>Кількість установ, що обслуговуються централізованою бухгалтерією</t>
  </si>
  <si>
    <t>Кількість виконаних звітів, тис.од.</t>
  </si>
  <si>
    <r>
      <t xml:space="preserve">Середні витрати на одного працівника, </t>
    </r>
    <r>
      <rPr>
        <sz val="12"/>
        <color rgb="FFFF0000"/>
        <rFont val="Times New Roman"/>
        <family val="1"/>
        <charset val="204"/>
      </rPr>
      <t xml:space="preserve">тис. грн. </t>
    </r>
  </si>
  <si>
    <r>
      <t xml:space="preserve">Пояснення щодо розбіжностей між фактичними та плановими результативними показниками: </t>
    </r>
    <r>
      <rPr>
        <i/>
        <sz val="14"/>
        <color rgb="FF0070C0"/>
        <rFont val="Times New Roman"/>
        <family val="1"/>
        <charset val="204"/>
      </rPr>
      <t>по загальному фонду - за рахунок вакантної посади, по спеціальному фонду - за рахунок реалізації коштів, що виникли на початок року, для забезпечення діяльності централізованої бухгалтерії</t>
    </r>
  </si>
  <si>
    <t>Відсоток вчасно поданих звітів</t>
  </si>
  <si>
    <t>Пояснення щодо розбіжностей між фактичними та плановими результативними показниками</t>
  </si>
  <si>
    <t>Аналіз бюджетної програми показав, що кошти  використані за призначенням.</t>
  </si>
  <si>
    <t>Порівняно з минулим роком  відбулось зростання видатків по загальному фонду внаслідок зростання мінімальної ЗП із жовтня 2022 та цін на товари і послуги, що необхідні для забезпечення діяльності централізованої бухгалтерії. По спеціальному фонду  видатки зменшились, тому що в минулому році було отримано в якості спонсорської допомоги принтер на суму більше ніж реалізовано залишки минулих періодів власних надходжень в 2023 році.</t>
  </si>
  <si>
    <t>Загалом спостерігається збільшення обсягів проведених видатків порівняно із аналогічними показниками попереднього року, що обумовлено зростанням мінімальної ЗП із жовтня 2022 та цін на товари і послуги.  По спеціальному фонду відхилення по витратам зумовлені відсутністю власних надходжень , тому в 2022 році було оприбутковано принтер від спонсорів на більшу суму, ніж здійснено витрати  в 2023 році за рахунок залишків власних надходжень минулих періодів.</t>
  </si>
  <si>
    <t>Витрати загального фонду на забезпечення діяльності інших культурно-освітніх заходів, тис.грн.</t>
  </si>
  <si>
    <t xml:space="preserve">Середні витрати на одного працівника, тис. грн. </t>
  </si>
  <si>
    <t>Відхилення пояснюється збільшенням обсягів фінансування та наявністю вакантної посади в 2023 році.</t>
  </si>
  <si>
    <t>Середні витрати на одного працівника зросли по загальному фонду внаслідок підвищення цін на товари і послуги, по спеціальному фонду зменшились  через менший обсяг видатків порівняно з минулим роком (було реалізовано залишки власних надходжень минулих періодів , спонсорська допомога не отримувалась).</t>
  </si>
  <si>
    <r>
      <t>5.7    «Стан фінансової дисципліни» :</t>
    </r>
    <r>
      <rPr>
        <i/>
        <sz val="14"/>
        <color theme="1"/>
        <rFont val="Times New Roman"/>
        <family val="1"/>
        <charset val="204"/>
      </rPr>
      <t xml:space="preserve"> </t>
    </r>
    <r>
      <rPr>
        <i/>
        <sz val="14"/>
        <color rgb="FF0070C0"/>
        <rFont val="Times New Roman"/>
        <family val="1"/>
        <charset val="204"/>
      </rPr>
      <t>Станом на 01.01.2024 р.  кредиторська  та дебіторська заборгованість відсутня.</t>
    </r>
  </si>
  <si>
    <r>
      <t>актуальності бюджетної програми</t>
    </r>
    <r>
      <rPr>
        <i/>
        <sz val="14"/>
        <color theme="1"/>
        <rFont val="Times New Roman"/>
        <family val="1"/>
        <charset val="204"/>
      </rPr>
      <t xml:space="preserve"> - </t>
    </r>
    <r>
      <rPr>
        <i/>
        <sz val="14"/>
        <color rgb="FF0070C0"/>
        <rFont val="Times New Roman"/>
        <family val="1"/>
        <charset val="204"/>
      </rPr>
      <t>Програма направлена на ефективне ведення бухгалтерського обліку закладів культури  Ніжинської міської теритріальної громади</t>
    </r>
  </si>
  <si>
    <r>
      <t xml:space="preserve">ефективності бюджетної програми </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 xml:space="preserve">Основні завдання, покладені на централізовану бухгалтерію, виконані в повному обсязі. Виділені бюджетні асигнування у 2023 році надали можливість забезпечити реалізацію основних функцій та завдань, покладених на централізовану бухгалтерію, а також здійснювалась оплата всіх обов'язкових платежів за комунальні послуги і енергоносії, здійснено поточні видатки для придбання необхідних товарів та послуг (що забезпечували належне функціонування ЦБ),  забезпечено своєчасну виплату заробітної плати. </t>
    </r>
  </si>
  <si>
    <r>
      <t>корисності бюджетної програми</t>
    </r>
    <r>
      <rPr>
        <sz val="14"/>
        <color theme="1"/>
        <rFont val="Times New Roman"/>
        <family val="1"/>
        <charset val="204"/>
      </rPr>
      <t xml:space="preserve"> -</t>
    </r>
    <r>
      <rPr>
        <i/>
        <sz val="14"/>
        <color theme="1"/>
        <rFont val="Times New Roman"/>
        <family val="1"/>
        <charset val="204"/>
      </rPr>
      <t xml:space="preserve">  </t>
    </r>
    <r>
      <rPr>
        <i/>
        <sz val="14"/>
        <color rgb="FF0070C0"/>
        <rFont val="Times New Roman"/>
        <family val="1"/>
        <charset val="204"/>
      </rPr>
      <t xml:space="preserve"> Забезпечена  робота по організації та управлінню фінансово-господарської роботи 6 закладів культури Ніжинської міської територіальної громади</t>
    </r>
  </si>
  <si>
    <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Програма потребує постійної реалізації в наступних роках, а також збільшення видатків з метою проведення модернізації та оновлення матеріально-технічної бази централізованої бухгалтерії.</t>
    </r>
  </si>
  <si>
    <t>0829</t>
  </si>
  <si>
    <t>Інші заходи в галузі культури і мистецтва</t>
  </si>
  <si>
    <t>Реалізація заходів з надання належних послуг у галузі культури і мистецтва.</t>
  </si>
  <si>
    <t>5.1 «Виконання бюджетної програми за напрямами використання бюджетних коштів»:                                     (тис. грн.)</t>
  </si>
  <si>
    <t xml:space="preserve">Пояснення щодо причин відхилення касових видатків(наданих кредитів) від планового показника:   </t>
  </si>
  <si>
    <t>Відхилення по
загальному фонду виникли внаслідок економії при проведенні заходів в сумі 3000 грн.;
спеціальному фонду за рахунок отримання в подарунок меморіальних стендів на суму 39 120 грн., та реалізації спонсорських коштів минулих років на суму 22285.40грн.</t>
  </si>
  <si>
    <t>Забезпечення виконання програми розвитку культури, мистецтва і охорони культурної спадщини</t>
  </si>
  <si>
    <t>Забезпечення виконання програми  розвитку туризма</t>
  </si>
  <si>
    <t>Забезпечення виконання програми  проведення археологічних досліджень</t>
  </si>
  <si>
    <t>реалізація проекту  Програми громадського бюджету "Історична книга "Ніжинські земські лікарі та їх нащадки, до 155-річчя заснування Ніжинської зеської лікарні"" у 2021 році</t>
  </si>
  <si>
    <t>Погашення кредиторської заборгованості за минулі періоди</t>
  </si>
  <si>
    <t>5.2 «Виконання бюджетної програми за джерелами надходжень спеціального фонду»                                 (тис грн.)</t>
  </si>
  <si>
    <r>
      <rPr>
        <sz val="11"/>
        <rFont val="Times New Roman"/>
        <family val="1"/>
        <charset val="204"/>
      </rPr>
      <t xml:space="preserve">Пояснення причин наявності залишку надходжень спеціального фонду, в т.ч. власних надходжень бюджетних установ та інших надходжень, на початок року  -  </t>
    </r>
    <r>
      <rPr>
        <i/>
        <sz val="11"/>
        <rFont val="Times New Roman"/>
        <family val="1"/>
        <charset val="204"/>
      </rPr>
      <t xml:space="preserve"> </t>
    </r>
    <r>
      <rPr>
        <i/>
        <sz val="14"/>
        <color rgb="FF0070C0"/>
        <rFont val="Times New Roman"/>
        <family val="1"/>
        <charset val="204"/>
      </rPr>
      <t>кошти передбачені на забезпечення витрат по зміцненню матеріально-технічної бази управління культури і туризму та при проведенні заходів в рамках культурно-мистецької програми.</t>
    </r>
  </si>
  <si>
    <t xml:space="preserve">Пояснення причин відхилень фактичних обсягів надходжень від планових:         </t>
  </si>
  <si>
    <t>кількість місцевих програм розвитку культури і мистецтва</t>
  </si>
  <si>
    <t>кількість місцевих програм розвитку туризму</t>
  </si>
  <si>
    <t xml:space="preserve">кількість місцевих програм розвитку проведення археологічних досліджень  </t>
  </si>
  <si>
    <t>кількість місцевих програм з реалізації громадського бюджету (бюджету участі)</t>
  </si>
  <si>
    <r>
      <t xml:space="preserve">видатки на місцеві програми розвитку культури і мистецтва, </t>
    </r>
    <r>
      <rPr>
        <sz val="10"/>
        <color rgb="FFFF0000"/>
        <rFont val="Times New Roman"/>
        <family val="1"/>
        <charset val="204"/>
      </rPr>
      <t>тис. грн.</t>
    </r>
  </si>
  <si>
    <r>
      <t xml:space="preserve">в т.ч. за рахунок  коштів міського бюджету, </t>
    </r>
    <r>
      <rPr>
        <sz val="10"/>
        <color rgb="FFFF0000"/>
        <rFont val="Times New Roman"/>
        <family val="1"/>
        <charset val="204"/>
      </rPr>
      <t>тис.грн.</t>
    </r>
  </si>
  <si>
    <t>кількість заходів, спрямованих на реалізацію місцевих програм розвитку культури і мистецтва</t>
  </si>
  <si>
    <r>
      <t xml:space="preserve">видатки на місцеві програми розвитку туризму, </t>
    </r>
    <r>
      <rPr>
        <sz val="10"/>
        <color rgb="FFFF0000"/>
        <rFont val="Times New Roman"/>
        <family val="1"/>
        <charset val="204"/>
      </rPr>
      <t>тис.грн.</t>
    </r>
  </si>
  <si>
    <t>кількість заходів, спрямованих на реалізацію місцевих програм розвитку туризму</t>
  </si>
  <si>
    <r>
      <t xml:space="preserve">видатки на місцеві програми розвитку проведення археологічних досліджень, </t>
    </r>
    <r>
      <rPr>
        <sz val="10"/>
        <color rgb="FFFF0000"/>
        <rFont val="Times New Roman"/>
        <family val="1"/>
        <charset val="204"/>
      </rPr>
      <t>тис.грн.</t>
    </r>
  </si>
  <si>
    <t xml:space="preserve">кількість заходів, спрямованих на реалізацію місцевих програм розвитку проведення археологічних досліджень  </t>
  </si>
  <si>
    <r>
      <t>обсяг витрат на реалізацію програми громадського бюджету,</t>
    </r>
    <r>
      <rPr>
        <sz val="10"/>
        <color rgb="FFFF0000"/>
        <rFont val="Times New Roman"/>
        <family val="1"/>
        <charset val="204"/>
      </rPr>
      <t xml:space="preserve"> тис. грн.</t>
    </r>
  </si>
  <si>
    <t>кількість заходів з реалізації програми громадського бюджету</t>
  </si>
  <si>
    <t>Обсяг кредиторської заборгованості погашеної у звітному періоді</t>
  </si>
  <si>
    <t xml:space="preserve">Пояснення щодо розбіжностей між фактичними та плановими результативними показниками:   </t>
  </si>
  <si>
    <t>Зміни відбулись внаслідок проведення одного заходу по ЗФ без фінансування, а по СФ - реалізовано за рахунок спонсорських коштів  (п.51  календарного плану програми) та отримано від  спонсорів меморіальні стенди (п. 49 календарного плану програми). Що спричинило економію по витратах ЗФ і збільшення витрат по СФ.</t>
  </si>
  <si>
    <r>
      <t xml:space="preserve">витрати на реалізацію одного заходу програм розвитку культури і мистецтва, в т.ч. на придбання предметів довгострокового користування, </t>
    </r>
    <r>
      <rPr>
        <sz val="10"/>
        <color rgb="FFFF0000"/>
        <rFont val="Times New Roman"/>
        <family val="1"/>
        <charset val="204"/>
      </rPr>
      <t>тис. грн.</t>
    </r>
  </si>
  <si>
    <r>
      <t xml:space="preserve">витрати на реалізацію одного заходу програми розвитку туризму, </t>
    </r>
    <r>
      <rPr>
        <sz val="10"/>
        <color rgb="FFFF0000"/>
        <rFont val="Times New Roman"/>
        <family val="1"/>
        <charset val="204"/>
      </rPr>
      <t>тис. грн.</t>
    </r>
  </si>
  <si>
    <r>
      <t xml:space="preserve">витрати на реалізацію одного заходу програм з розвитку проведення археологічних досліджень, </t>
    </r>
    <r>
      <rPr>
        <sz val="10"/>
        <color rgb="FFFF0000"/>
        <rFont val="Times New Roman"/>
        <family val="1"/>
        <charset val="204"/>
      </rPr>
      <t>тис. грн.</t>
    </r>
  </si>
  <si>
    <r>
      <t xml:space="preserve">середні витрати на реалізацію одного заходу по громадському бюджету, </t>
    </r>
    <r>
      <rPr>
        <sz val="10"/>
        <color rgb="FFFF0000"/>
        <rFont val="Times New Roman"/>
        <family val="1"/>
        <charset val="204"/>
      </rPr>
      <t>тис. грн.</t>
    </r>
  </si>
  <si>
    <t>Збільшення  витрат на реалізацію одного заходу по програмі,  пов’язані із наявністю залишку плану відносно касових видатків  та зменшення кількості заходів (ЗФ) і збільшенням витрат по власним надходженням (СФ).</t>
  </si>
  <si>
    <t>відсоток виконання програм розвитку культури і мистецтва</t>
  </si>
  <si>
    <t>відсоток виконання програм заходів з програм розвитку туризму</t>
  </si>
  <si>
    <t>відсоток виконання заходів з програм з розвитку проведення археологічних досліджень</t>
  </si>
  <si>
    <t>відсоток виконання програми по громадському бюджету</t>
  </si>
  <si>
    <t xml:space="preserve">Зростання внаслідок більшення витрат по СФ та проведення касових операцій по ЗФ  на суму 36.1 тис. грн. по реалізації календарного плану програми </t>
  </si>
  <si>
    <t>Фактичні результативні показники повністю відповідають напрямкам використання коштів.</t>
  </si>
  <si>
    <t>5.4 « Виконання показників бюджетної програми порівняно із показниками попереднього року»:                                           (тис. грн.)</t>
  </si>
  <si>
    <t>Зміни по фінансуванню програми обумовлені збільшенням фінансування у 2023 році як по ЗФ так і по СФ, зокрема питома вага витрат припала на встановлення меморіальних дошок і стендів в честь памяті загиблих героїв (загалом  -   298.3 тис. грн.)</t>
  </si>
  <si>
    <t>В силу військового стану  в країні протягом 2023 року забезпечено фінансування Програми розвитку культури, мистецтва і охорони культурної спадщини, інші програми не фінансувались.</t>
  </si>
  <si>
    <t xml:space="preserve">По Програмі розвитку культури, мистецтва і охорони культурної спадщини спостерігається зменшення по кількості заходів і збільшення  по витратам на реалізацію цих заходів (враховувалась  пріоритетність фінансування витрат в період дії воєнного стану). Зокрема,  протягом 2023 року питома вага витрат спрямована на встановлення меморіальних дошок і стендів в честь памяті загиблих героїв.
Через військову агресію проти України в 2023 році не проводились заходи з розвитку туризму, археологічні дослідження та проекти по громадському бюджету, які передбачені  відповідними програмами по управлінню культури і туризму. </t>
  </si>
  <si>
    <t>Аналіз бюджетних програм показав, що кошти  направлені на реалізацію заходів відповідних програм.</t>
  </si>
  <si>
    <r>
      <t>5.6    «Наявність фінансових порушень за результатами контрольних заходів»:</t>
    </r>
    <r>
      <rPr>
        <sz val="14"/>
        <color rgb="FF0070C0"/>
        <rFont val="Times New Roman"/>
        <family val="1"/>
        <charset val="204"/>
      </rPr>
      <t xml:space="preserve"> </t>
    </r>
    <r>
      <rPr>
        <i/>
        <sz val="14"/>
        <color rgb="FF0070C0"/>
        <rFont val="Times New Roman"/>
        <family val="1"/>
        <charset val="204"/>
      </rPr>
      <t>Фінансових порушень не виявлено</t>
    </r>
  </si>
  <si>
    <r>
      <t>5.7    «Стан фінансової дисципліни» :</t>
    </r>
    <r>
      <rPr>
        <i/>
        <sz val="14"/>
        <color theme="1"/>
        <rFont val="Times New Roman"/>
        <family val="1"/>
        <charset val="204"/>
      </rPr>
      <t xml:space="preserve"> </t>
    </r>
    <r>
      <rPr>
        <i/>
        <sz val="14"/>
        <color rgb="FF0070C0"/>
        <rFont val="Times New Roman"/>
        <family val="1"/>
        <charset val="204"/>
      </rPr>
      <t>Станом на 01.01.2024 р.  кредиторська і дебіторська заборгованість відсутня</t>
    </r>
  </si>
  <si>
    <r>
      <rPr>
        <b/>
        <sz val="14"/>
        <rFont val="Times New Roman"/>
        <family val="1"/>
        <charset val="204"/>
      </rPr>
      <t>актуальності бюджетної програми</t>
    </r>
    <r>
      <rPr>
        <i/>
        <sz val="14"/>
        <rFont val="Times New Roman"/>
        <family val="1"/>
        <charset val="204"/>
      </rPr>
      <t xml:space="preserve"> -</t>
    </r>
    <r>
      <rPr>
        <i/>
        <sz val="14"/>
        <color rgb="FF0070C0"/>
        <rFont val="Times New Roman"/>
        <family val="1"/>
        <charset val="204"/>
      </rPr>
      <t xml:space="preserve"> Програма направлена на проведення культурно-мистецьких заходів в громаді</t>
    </r>
  </si>
  <si>
    <r>
      <rPr>
        <b/>
        <sz val="14"/>
        <rFont val="Times New Roman"/>
        <family val="1"/>
        <charset val="204"/>
      </rPr>
      <t xml:space="preserve">ефективності бюджетної програми </t>
    </r>
    <r>
      <rPr>
        <sz val="14"/>
        <rFont val="Times New Roman"/>
        <family val="1"/>
        <charset val="204"/>
      </rPr>
      <t xml:space="preserve">- </t>
    </r>
    <r>
      <rPr>
        <i/>
        <sz val="14"/>
        <rFont val="Times New Roman"/>
        <family val="1"/>
        <charset val="204"/>
      </rPr>
      <t xml:space="preserve"> </t>
    </r>
    <r>
      <rPr>
        <i/>
        <sz val="14"/>
        <color rgb="FF0070C0"/>
        <rFont val="Times New Roman"/>
        <family val="1"/>
        <charset val="204"/>
      </rPr>
      <t>Основні завдання, покладені на програму,  в межах обмежень війни виконані. Здійснено поточні видатки для придбання необхідних товарів та послуг щоб забезпечити реалізацію запланованих заходів.</t>
    </r>
  </si>
  <si>
    <r>
      <rPr>
        <b/>
        <sz val="14"/>
        <rFont val="Times New Roman"/>
        <family val="1"/>
        <charset val="204"/>
      </rPr>
      <t>корисності бюджетної програми</t>
    </r>
    <r>
      <rPr>
        <sz val="14"/>
        <rFont val="Times New Roman"/>
        <family val="1"/>
        <charset val="204"/>
      </rPr>
      <t xml:space="preserve"> -</t>
    </r>
    <r>
      <rPr>
        <i/>
        <sz val="14"/>
        <rFont val="Times New Roman"/>
        <family val="1"/>
        <charset val="204"/>
      </rPr>
      <t xml:space="preserve">   </t>
    </r>
    <r>
      <rPr>
        <i/>
        <sz val="14"/>
        <color rgb="FF0070C0"/>
        <rFont val="Times New Roman"/>
        <family val="1"/>
        <charset val="204"/>
      </rPr>
      <t>Впродовж 2023 року  проведено 8 культурно-мистецьких заходів (відзначення державних свят; відзначення 250-річчя від дня народження Юрія Лисянського, видатного мореплавця, уродженця Ніжина; вшанування пам’яті  ніжинців – захисників України).
Організація та проведення таких заходів сприяє: культурному розвитку членів громади, відзначенню уславлених ножиців, вшануванню пам’яті захисників.</t>
    </r>
  </si>
  <si>
    <r>
      <rPr>
        <b/>
        <sz val="14"/>
        <color theme="1"/>
        <rFont val="Times New Roman"/>
        <family val="1"/>
        <charset val="204"/>
      </rPr>
      <t>Довгострокових наслідків бюджетної програми</t>
    </r>
    <r>
      <rPr>
        <sz val="14"/>
        <color theme="1"/>
        <rFont val="Times New Roman"/>
        <family val="1"/>
        <charset val="204"/>
      </rPr>
      <t xml:space="preserve"> - </t>
    </r>
    <r>
      <rPr>
        <i/>
        <sz val="14"/>
        <color rgb="FF0070C0"/>
        <rFont val="Times New Roman"/>
        <family val="1"/>
        <charset val="204"/>
      </rPr>
      <t xml:space="preserve">Програма розвитку культури і мистецтва потребують постійної реалізації в наступних роках. 
</t>
    </r>
  </si>
  <si>
    <t>Реалізація Національної програми інформатизації</t>
  </si>
  <si>
    <t>Створення оптимальних умов для задоволення у послугах зв’язку, інформаційних потреб і реалізації прав громадян, органів місцевої влади і місцевого самоврядування на основі формування і використання електронних інформаційних ресурсів і сучасних комп`ютерних технологій</t>
  </si>
  <si>
    <t xml:space="preserve">Забезпечення виконання програми інформатизації управлінням культури і туризму, в т.ч. централізована  бухгалтерія </t>
  </si>
  <si>
    <t>Забезпечення виконання програми інформатизації ЦБС</t>
  </si>
  <si>
    <t>Забезпечення виконання програми інформатизації краєзнавчим музеєм імені Івана Спаського</t>
  </si>
  <si>
    <t>Забезпечення виконання програми інформатизації Будинком культури</t>
  </si>
  <si>
    <t>Забезпечення виконання програми інформатизації мистецькими школами</t>
  </si>
  <si>
    <t>Пояснення причин наявності залишку надходжень спеціального фонду, в т.ч. власних надходжень бюджетних установ та інших надходжень , на початок року…</t>
  </si>
  <si>
    <r>
      <t xml:space="preserve">Обсяг видатків на виконання програми інформатизації діяльності управління культури і туризм, </t>
    </r>
    <r>
      <rPr>
        <sz val="11"/>
        <color rgb="FFFF0000"/>
        <rFont val="Times New Roman"/>
        <family val="1"/>
        <charset val="204"/>
      </rPr>
      <t>тис. грн.</t>
    </r>
  </si>
  <si>
    <t>залишок плану по загальному фонду внаслідок економії по витратам, оприбуткування спонсорської допомоги по спеціальному фонду.</t>
  </si>
  <si>
    <t>кількість одиниць обладнання та  предметів довгострокового користування</t>
  </si>
  <si>
    <t>кількість комп’ютерної техніки, мережевого обладнання, оргтехніки, комплектуючих тощо (КЕКВ 2210)</t>
  </si>
  <si>
    <t>кількість послуг на виконання програми інформатизації (КЕКВ 2240)</t>
  </si>
  <si>
    <t>На зміну кількості  придбаних та отриманих комп’ютерних засобів  вплинуло фактична потреба в токенах і допомога від спонсорів. Зменшення кількості послуг пов’язано із плануванням оформлення кваліфікованих електронних підписів на випадок їх блокування (протягом року фактів блокування не було).</t>
  </si>
  <si>
    <r>
      <t xml:space="preserve">середня вартість одиниці обладнання та предметів довгострокового користування, </t>
    </r>
    <r>
      <rPr>
        <sz val="11"/>
        <color rgb="FFFF0000"/>
        <rFont val="Times New Roman"/>
        <family val="1"/>
        <charset val="204"/>
      </rPr>
      <t>тис. грн.</t>
    </r>
  </si>
  <si>
    <r>
      <t xml:space="preserve">середня вартість комп’ютерної техніки, мережевого обладнання, оргтехніки, комплектуючих (КЕКВ 2210), </t>
    </r>
    <r>
      <rPr>
        <sz val="11"/>
        <color rgb="FFFF0000"/>
        <rFont val="Times New Roman"/>
        <family val="1"/>
        <charset val="204"/>
      </rPr>
      <t>тис. грн.</t>
    </r>
  </si>
  <si>
    <r>
      <t xml:space="preserve">середня вартість послуг на виконання програми інформатизації (КЕКВ 2240), </t>
    </r>
    <r>
      <rPr>
        <sz val="11"/>
        <color rgb="FFFF0000"/>
        <rFont val="Times New Roman"/>
        <family val="1"/>
        <charset val="204"/>
      </rPr>
      <t>тис. грн.</t>
    </r>
  </si>
  <si>
    <r>
      <t xml:space="preserve">Пояснення щодо розбіжностей між фактичними та плановими результативними показниками: </t>
    </r>
    <r>
      <rPr>
        <i/>
        <sz val="14"/>
        <color rgb="FF0070C0"/>
        <rFont val="Times New Roman"/>
        <family val="1"/>
        <charset val="204"/>
      </rPr>
      <t>за рахунок збільшення вартості ПЗ, та збільшення кількості комп’ютерного обладнання і засобів (оприбутковано 2 ноутбуки з комлектуючими, принтер).</t>
    </r>
  </si>
  <si>
    <t>динаміка кількості виконання завдань (проектів) програми інформатизації  порівняно з минулим роком</t>
  </si>
  <si>
    <r>
      <t xml:space="preserve">Пояснення щодо розбіжностей між фактичними та плановими результативними показниками: </t>
    </r>
    <r>
      <rPr>
        <i/>
        <sz val="13"/>
        <color rgb="FF0070C0"/>
        <rFont val="Times New Roman"/>
        <family val="1"/>
        <charset val="204"/>
      </rPr>
      <t xml:space="preserve"> </t>
    </r>
    <r>
      <rPr>
        <i/>
        <sz val="14"/>
        <color rgb="FF0070C0"/>
        <rFont val="Times New Roman"/>
        <family val="1"/>
        <charset val="204"/>
      </rPr>
      <t xml:space="preserve">На зменшення виконаних завдань порівняно з минулим роком впливає дія військового стану в країні – витрати  проводяться  відповідно до нагальності з дотриманням жорстокої економії. В 2023 році матеріально-технічну базу закладів культури вдалось поповнити за рахунок спонсорів. </t>
    </r>
  </si>
  <si>
    <t xml:space="preserve"> Загалом по програмі  порівняно з минулим роком спостерігається приріст: було придбано та отримано від спонсорів  компютерну техніку та обладнання в кількості 8 од., що на 6 од. більше ніж в минулому році.</t>
  </si>
  <si>
    <t xml:space="preserve">6.Узагальнений висновок щодо: </t>
  </si>
  <si>
    <r>
      <t>Пояснення щодо причин відхилення касових видатків(наданих кредитів) від планового показника:</t>
    </r>
    <r>
      <rPr>
        <sz val="12"/>
        <color theme="1"/>
        <rFont val="Times New Roman"/>
        <family val="1"/>
        <charset val="204"/>
      </rPr>
      <t xml:space="preserve">   </t>
    </r>
    <r>
      <rPr>
        <i/>
        <sz val="14"/>
        <color rgb="FF0070C0"/>
        <rFont val="Times New Roman"/>
        <family val="1"/>
        <charset val="204"/>
      </rPr>
      <t>Відхилення зумовлене економією фактичних витрат, зокрема  по супроводженню пакетів програмного забезпечення та оплаті послуг Інтернет внаслідок  не проведення очікуваного підвищення тарифів у листопаді-грудні 2023 року. Та отриманням компютерного обладнання і пристроїв від спонсорів.</t>
    </r>
  </si>
  <si>
    <t>Різниця по фінансування Програми інформатизації порівняно з минулим роком  в розрізі фондів пояснюється визначеною потребою від закладів культури та затверджено в додатках до Програми.</t>
  </si>
  <si>
    <t xml:space="preserve"> Загалом в 2023 році спостерігається приріст порівняно з минулим роком через зростання цін та поповнення компютерної техніки за рахунок спонсорів.</t>
  </si>
  <si>
    <t>Обсяг видатків на виконання програми інформатизації діяльності управління культури і туризм, тис. грн.</t>
  </si>
  <si>
    <t>середня вартість одиниці обладнання та предметів довгострокового користування, тис. грн.</t>
  </si>
  <si>
    <t>середня вартість комп’ютерної техніки, мережевого обладнання, оргтехніки, комплектуючих (КЕКВ 2210), тис. грн.</t>
  </si>
  <si>
    <t>середня вартість послуг на виконання програми інформатизації (КЕКВ 2240), тис. грн.</t>
  </si>
  <si>
    <t xml:space="preserve">Відповідно до спланованих витрат по Програмі інформатизації культури і туризму, враховуючи військовий стан в Україні,  у 2023 році  витрати були спрямовані на фактичні потреби закладів, всі послуги оплачені згідно отриманих рахунків. Поповнення комп’ютерної техніки реалізовано як за рахунок коштів бюджету розвитку, так і за рахунок спонсорської допомоги.  </t>
  </si>
  <si>
    <t>Порівняно з минулим роком виконано завдань на 25% менше, що обумовлено здійсненням періодичних витрат на поновлення КЕП по закладам терміном на 2 роки.</t>
  </si>
  <si>
    <r>
      <t>5.7    «Стан фінансової дисципліни» :</t>
    </r>
    <r>
      <rPr>
        <i/>
        <sz val="14"/>
        <color theme="1"/>
        <rFont val="Times New Roman"/>
        <family val="1"/>
        <charset val="204"/>
      </rPr>
      <t xml:space="preserve"> </t>
    </r>
    <r>
      <rPr>
        <i/>
        <sz val="14"/>
        <color rgb="FF0070C0"/>
        <rFont val="Times New Roman"/>
        <family val="1"/>
        <charset val="204"/>
      </rPr>
      <t>Станом на 01.01.2024р.  кредиторська  і дебіторська заборгованість відсутня.</t>
    </r>
  </si>
  <si>
    <r>
      <t>актуальності бюджетної програми</t>
    </r>
    <r>
      <rPr>
        <i/>
        <sz val="14"/>
        <color theme="1"/>
        <rFont val="Times New Roman"/>
        <family val="1"/>
        <charset val="204"/>
      </rPr>
      <t xml:space="preserve"> - </t>
    </r>
    <r>
      <rPr>
        <i/>
        <sz val="14"/>
        <color rgb="FF0070C0"/>
        <rFont val="Times New Roman"/>
        <family val="1"/>
        <charset val="204"/>
      </rPr>
      <t>Програма направлена на реалізацію державної політики, спрямована на розвиток інформатизації в органах місцевого самоврядування,  закладах культури.</t>
    </r>
  </si>
  <si>
    <r>
      <t xml:space="preserve">ефективності бюджетної програми </t>
    </r>
    <r>
      <rPr>
        <sz val="14"/>
        <color theme="1"/>
        <rFont val="Times New Roman"/>
        <family val="1"/>
        <charset val="204"/>
      </rPr>
      <t xml:space="preserve">- </t>
    </r>
    <r>
      <rPr>
        <i/>
        <sz val="14"/>
        <color rgb="FF0070C0"/>
        <rFont val="Times New Roman"/>
        <family val="1"/>
        <charset val="204"/>
      </rPr>
      <t xml:space="preserve"> Виділені бюджетні асигнування у 2023 році надали закладам культури можливість використовувати електронні інформаційні ресурси і сучасні комп’ютерні технології. Також придбано для закладів культури комп’ютерної техніки на суму 49.9 тис. грн., отримано від спонсорів - на 68.2 тис.грн.</t>
    </r>
  </si>
  <si>
    <r>
      <t>корисності бюджетної програми</t>
    </r>
    <r>
      <rPr>
        <sz val="14"/>
        <color theme="1"/>
        <rFont val="Times New Roman"/>
        <family val="1"/>
        <charset val="204"/>
      </rPr>
      <t xml:space="preserve"> </t>
    </r>
    <r>
      <rPr>
        <sz val="14"/>
        <color rgb="FF0070C0"/>
        <rFont val="Times New Roman"/>
        <family val="1"/>
        <charset val="204"/>
      </rPr>
      <t>-</t>
    </r>
    <r>
      <rPr>
        <i/>
        <sz val="14"/>
        <color rgb="FF0070C0"/>
        <rFont val="Times New Roman"/>
        <family val="1"/>
        <charset val="204"/>
      </rPr>
      <t xml:space="preserve">   Зміцнення матеріально-технічної бази закладів управління культури (комп’ютерна та офісна техніка), забезпечення виконання основних функцій закладами культури за допомогою інформаційних технологій.</t>
    </r>
  </si>
  <si>
    <r>
      <t>Довгострокових наслідків бюджетної програми</t>
    </r>
    <r>
      <rPr>
        <sz val="14"/>
        <color theme="1"/>
        <rFont val="Times New Roman"/>
        <family val="1"/>
        <charset val="204"/>
      </rPr>
      <t xml:space="preserve"> -</t>
    </r>
    <r>
      <rPr>
        <sz val="14"/>
        <color rgb="FF0070C0"/>
        <rFont val="Times New Roman"/>
        <family val="1"/>
        <charset val="204"/>
      </rPr>
      <t xml:space="preserve"> </t>
    </r>
    <r>
      <rPr>
        <i/>
        <sz val="14"/>
        <color rgb="FF0070C0"/>
        <rFont val="Times New Roman"/>
        <family val="1"/>
        <charset val="204"/>
      </rPr>
      <t>Поки не мине потреба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</si>
</sst>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9" formatCode="0.0"/>
    <numFmt numFmtId="170" formatCode="#,##0.0"/>
    <numFmt numFmtId="171" formatCode="#,##0.0_ ;\-#,##0.0\ "/>
  </numFmts>
  <fonts count="78" x14ac:knownFonts="1">
    <font>
      <sz val="10"/>
      <color theme="1"/>
      <name val="Calibri"/>
      <family val="2"/>
      <charset val="204"/>
      <scheme val="minor"/>
    </font>
    <font>
      <sz val="10"/>
      <color theme="1"/>
      <name val="Calibri"/>
      <family val="2"/>
      <charset val="204"/>
      <scheme val="minor"/>
    </font>
    <font>
      <sz val="11"/>
      <color theme="1"/>
      <name val="Calibri"/>
      <family val="2"/>
      <charset val="204"/>
      <scheme val="minor"/>
    </font>
    <font>
      <b/>
      <sz val="14"/>
      <color theme="1"/>
      <name val="Times New Roman"/>
      <family val="1"/>
      <charset val="204"/>
    </font>
    <font>
      <b/>
      <sz val="13"/>
      <color theme="1"/>
      <name val="Times New Roman"/>
      <family val="1"/>
      <charset val="204"/>
    </font>
    <font>
      <sz val="8"/>
      <color theme="1"/>
      <name val="Times New Roman"/>
      <family val="1"/>
      <charset val="204"/>
    </font>
    <font>
      <b/>
      <i/>
      <sz val="14"/>
      <color rgb="FF00B050"/>
      <name val="Times New Roman"/>
      <family val="1"/>
      <charset val="204"/>
    </font>
    <font>
      <sz val="12"/>
      <color theme="1"/>
      <name val="Times New Roman"/>
      <family val="1"/>
      <charset val="204"/>
    </font>
    <font>
      <sz val="10"/>
      <color theme="1"/>
      <name val="Times New Roman"/>
      <family val="1"/>
      <charset val="204"/>
    </font>
    <font>
      <sz val="11"/>
      <color theme="1"/>
      <name val="Times New Roman"/>
      <family val="1"/>
      <charset val="204"/>
    </font>
    <font>
      <sz val="12"/>
      <color rgb="FF0070C0"/>
      <name val="Times New Roman"/>
      <family val="1"/>
      <charset val="204"/>
    </font>
    <font>
      <b/>
      <sz val="12"/>
      <color rgb="FF0070C0"/>
      <name val="Times New Roman"/>
      <family val="1"/>
      <charset val="204"/>
    </font>
    <font>
      <b/>
      <sz val="12"/>
      <color theme="1"/>
      <name val="Times New Roman"/>
      <family val="1"/>
      <charset val="204"/>
    </font>
    <font>
      <i/>
      <sz val="12"/>
      <color rgb="FF0070C0"/>
      <name val="Times New Roman"/>
      <family val="1"/>
      <charset val="204"/>
    </font>
    <font>
      <i/>
      <sz val="14"/>
      <color rgb="FF0070C0"/>
      <name val="Times New Roman"/>
      <family val="1"/>
      <charset val="204"/>
    </font>
    <font>
      <sz val="9"/>
      <color theme="1"/>
      <name val="Times New Roman"/>
      <family val="1"/>
      <charset val="204"/>
    </font>
    <font>
      <sz val="14"/>
      <color theme="1"/>
      <name val="Times New Roman"/>
      <family val="1"/>
      <charset val="204"/>
    </font>
    <font>
      <sz val="14"/>
      <color rgb="FF0070C0"/>
      <name val="Times New Roman"/>
      <family val="1"/>
      <charset val="204"/>
    </font>
    <font>
      <sz val="10"/>
      <color rgb="FF0070C0"/>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b/>
      <sz val="10"/>
      <color rgb="FF000000"/>
      <name val="Times New Roman"/>
      <family val="1"/>
      <charset val="204"/>
    </font>
    <font>
      <sz val="12"/>
      <color rgb="FF000000"/>
      <name val="Times New Roman"/>
      <family val="1"/>
      <charset val="204"/>
    </font>
    <font>
      <b/>
      <sz val="12"/>
      <color rgb="FF000000"/>
      <name val="Times New Roman"/>
      <family val="1"/>
      <charset val="204"/>
    </font>
    <font>
      <b/>
      <sz val="13"/>
      <color rgb="FF000000"/>
      <name val="Times New Roman"/>
      <family val="1"/>
      <charset val="204"/>
    </font>
    <font>
      <sz val="8"/>
      <color rgb="FF000000"/>
      <name val="Times New Roman"/>
      <family val="1"/>
      <charset val="204"/>
    </font>
    <font>
      <i/>
      <sz val="14"/>
      <color theme="1"/>
      <name val="Times New Roman"/>
      <family val="1"/>
      <charset val="204"/>
    </font>
    <font>
      <sz val="10"/>
      <name val="Times New Roman"/>
      <family val="1"/>
      <charset val="204"/>
    </font>
    <font>
      <sz val="8"/>
      <name val="Times New Roman"/>
      <family val="1"/>
      <charset val="204"/>
    </font>
    <font>
      <b/>
      <sz val="16"/>
      <name val="Times New Roman"/>
      <family val="1"/>
      <charset val="204"/>
    </font>
    <font>
      <b/>
      <sz val="14"/>
      <name val="Times New Roman"/>
      <family val="1"/>
      <charset val="204"/>
    </font>
    <font>
      <b/>
      <sz val="13"/>
      <name val="Times New Roman"/>
      <family val="1"/>
      <charset val="204"/>
    </font>
    <font>
      <b/>
      <sz val="8"/>
      <name val="Times New Roman"/>
      <family val="1"/>
      <charset val="204"/>
    </font>
    <font>
      <sz val="12"/>
      <name val="Times New Roman"/>
      <family val="1"/>
      <charset val="204"/>
    </font>
    <font>
      <sz val="11"/>
      <name val="Times New Roman"/>
      <family val="1"/>
      <charset val="204"/>
    </font>
    <font>
      <sz val="11"/>
      <color rgb="FF0070C0"/>
      <name val="Times New Roman"/>
      <family val="1"/>
      <charset val="204"/>
    </font>
    <font>
      <sz val="9"/>
      <name val="Times New Roman"/>
      <family val="1"/>
      <charset val="204"/>
    </font>
    <font>
      <b/>
      <sz val="10"/>
      <color theme="1"/>
      <name val="Times New Roman"/>
      <family val="1"/>
      <charset val="204"/>
    </font>
    <font>
      <b/>
      <sz val="11"/>
      <color theme="1"/>
      <name val="Times New Roman"/>
      <family val="1"/>
      <charset val="204"/>
    </font>
    <font>
      <i/>
      <sz val="13"/>
      <color rgb="FF0070C0"/>
      <name val="Times New Roman"/>
      <family val="1"/>
      <charset val="204"/>
    </font>
    <font>
      <i/>
      <sz val="10"/>
      <color rgb="FF0070C0"/>
      <name val="Times New Roman"/>
      <family val="1"/>
      <charset val="204"/>
    </font>
    <font>
      <sz val="14"/>
      <name val="Times New Roman"/>
      <family val="1"/>
      <charset val="204"/>
    </font>
    <font>
      <b/>
      <sz val="16"/>
      <color theme="1"/>
      <name val="Times New Roman"/>
      <family val="1"/>
      <charset val="204"/>
    </font>
    <font>
      <i/>
      <sz val="11"/>
      <color rgb="FF000000"/>
      <name val="Times New Roman"/>
      <family val="1"/>
      <charset val="204"/>
    </font>
    <font>
      <i/>
      <sz val="14"/>
      <color rgb="FF2F75B5"/>
      <name val="Times New Roman"/>
      <family val="1"/>
      <charset val="204"/>
    </font>
    <font>
      <sz val="12"/>
      <color rgb="FF2F75B5"/>
      <name val="Times New Roman"/>
      <family val="1"/>
      <charset val="204"/>
    </font>
    <font>
      <sz val="10"/>
      <color rgb="FFFF0000"/>
      <name val="Times New Roman"/>
      <family val="1"/>
      <charset val="204"/>
    </font>
    <font>
      <sz val="11"/>
      <color rgb="FFFF0000"/>
      <name val="Times New Roman"/>
      <family val="1"/>
      <charset val="204"/>
    </font>
    <font>
      <sz val="10"/>
      <color rgb="FFFFFFFF"/>
      <name val="Times New Roman"/>
      <family val="1"/>
      <charset val="204"/>
    </font>
    <font>
      <sz val="12"/>
      <color rgb="FFFFFFFF"/>
      <name val="Times New Roman"/>
      <family val="1"/>
      <charset val="204"/>
    </font>
    <font>
      <b/>
      <sz val="10"/>
      <color rgb="FFFFFFFF"/>
      <name val="Times New Roman"/>
      <family val="1"/>
      <charset val="204"/>
    </font>
    <font>
      <sz val="11"/>
      <color rgb="FFFFFFFF"/>
      <name val="Times New Roman"/>
      <family val="1"/>
      <charset val="204"/>
    </font>
    <font>
      <b/>
      <sz val="12"/>
      <color rgb="FFFFFFFF"/>
      <name val="Times New Roman"/>
      <family val="1"/>
      <charset val="204"/>
    </font>
    <font>
      <sz val="9"/>
      <color rgb="FF000000"/>
      <name val="Times New Roman"/>
      <family val="1"/>
      <charset val="204"/>
    </font>
    <font>
      <sz val="14"/>
      <color rgb="FF000000"/>
      <name val="Times New Roman"/>
      <family val="1"/>
      <charset val="204"/>
    </font>
    <font>
      <i/>
      <sz val="14"/>
      <color rgb="FF000000"/>
      <name val="Times New Roman"/>
      <family val="1"/>
      <charset val="204"/>
    </font>
    <font>
      <b/>
      <sz val="14"/>
      <color rgb="FF000000"/>
      <name val="Times New Roman"/>
      <family val="1"/>
      <charset val="204"/>
    </font>
    <font>
      <b/>
      <i/>
      <sz val="12"/>
      <color rgb="FF00B050"/>
      <name val="Times New Roman"/>
      <family val="1"/>
      <charset val="204"/>
    </font>
    <font>
      <b/>
      <sz val="10"/>
      <color rgb="FF0070C0"/>
      <name val="Times New Roman"/>
      <family val="1"/>
      <charset val="204"/>
    </font>
    <font>
      <sz val="12"/>
      <color rgb="FFFF0000"/>
      <name val="Times New Roman"/>
      <family val="1"/>
      <charset val="204"/>
    </font>
    <font>
      <sz val="13"/>
      <color theme="1"/>
      <name val="Times New Roman"/>
      <family val="1"/>
      <charset val="204"/>
    </font>
    <font>
      <i/>
      <sz val="13"/>
      <color theme="1"/>
      <name val="Times New Roman"/>
      <family val="1"/>
      <charset val="204"/>
    </font>
    <font>
      <i/>
      <sz val="13"/>
      <color rgb="FF2F75B5"/>
      <name val="Times New Roman"/>
      <family val="1"/>
      <charset val="204"/>
    </font>
    <font>
      <b/>
      <i/>
      <sz val="13"/>
      <color rgb="FF00B050"/>
      <name val="Times New Roman"/>
      <family val="1"/>
      <charset val="204"/>
    </font>
    <font>
      <sz val="13"/>
      <name val="Times New Roman"/>
      <family val="1"/>
      <charset val="204"/>
    </font>
    <font>
      <sz val="12"/>
      <color theme="4" tint="-0.249977111117893"/>
      <name val="Times New Roman"/>
      <family val="1"/>
      <charset val="204"/>
    </font>
    <font>
      <sz val="13"/>
      <color rgb="FF0070C0"/>
      <name val="Times New Roman"/>
      <family val="1"/>
      <charset val="204"/>
    </font>
    <font>
      <b/>
      <sz val="12"/>
      <name val="Times New Roman"/>
      <family val="1"/>
      <charset val="204"/>
    </font>
    <font>
      <i/>
      <sz val="13"/>
      <color rgb="FF000000"/>
      <name val="Times New Roman"/>
      <family val="1"/>
      <charset val="204"/>
    </font>
    <font>
      <sz val="13"/>
      <color rgb="FF000000"/>
      <name val="Times New Roman"/>
      <family val="1"/>
      <charset val="204"/>
    </font>
    <font>
      <i/>
      <sz val="12"/>
      <color rgb="FF000000"/>
      <name val="Times New Roman"/>
      <family val="1"/>
      <charset val="204"/>
    </font>
    <font>
      <sz val="13"/>
      <color rgb="FFFF0000"/>
      <name val="Times New Roman"/>
      <family val="1"/>
      <charset val="204"/>
    </font>
    <font>
      <sz val="10"/>
      <color theme="4" tint="-0.249977111117893"/>
      <name val="Times New Roman"/>
      <family val="1"/>
      <charset val="204"/>
    </font>
    <font>
      <i/>
      <sz val="11"/>
      <name val="Times New Roman"/>
      <family val="1"/>
      <charset val="204"/>
    </font>
    <font>
      <b/>
      <sz val="13"/>
      <color rgb="FF0070C0"/>
      <name val="Times New Roman"/>
      <family val="1"/>
      <charset val="204"/>
    </font>
    <font>
      <i/>
      <sz val="14"/>
      <name val="Times New Roman"/>
      <family val="1"/>
      <charset val="204"/>
    </font>
    <font>
      <sz val="10"/>
      <color rgb="FF2F75B5"/>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right style="medium">
        <color rgb="FF000000"/>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00">
    <xf numFmtId="0" fontId="0" fillId="0" borderId="0" xfId="0"/>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7"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4" xfId="0" applyFont="1" applyBorder="1" applyAlignment="1">
      <alignment vertical="center" wrapText="1"/>
    </xf>
    <xf numFmtId="0" fontId="7" fillId="0" borderId="7" xfId="0" applyFont="1" applyBorder="1" applyAlignment="1">
      <alignment vertical="center" wrapText="1"/>
    </xf>
    <xf numFmtId="0" fontId="8" fillId="0" borderId="7" xfId="0" applyFont="1" applyBorder="1" applyAlignment="1">
      <alignment vertical="center" wrapText="1"/>
    </xf>
    <xf numFmtId="0" fontId="7" fillId="0" borderId="4" xfId="0" applyFont="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wrapText="1"/>
    </xf>
    <xf numFmtId="0" fontId="15" fillId="0" borderId="5" xfId="0" applyFont="1" applyBorder="1" applyAlignment="1">
      <alignment horizontal="center" vertical="center" wrapText="1"/>
    </xf>
    <xf numFmtId="0" fontId="9" fillId="0" borderId="4" xfId="0" applyFont="1" applyBorder="1" applyAlignment="1">
      <alignment vertical="center" wrapText="1"/>
    </xf>
    <xf numFmtId="0" fontId="16" fillId="0" borderId="0" xfId="0" applyFont="1" applyAlignment="1">
      <alignment vertical="center" wrapText="1"/>
    </xf>
    <xf numFmtId="0" fontId="18" fillId="0" borderId="7" xfId="0" applyFont="1" applyBorder="1" applyAlignment="1">
      <alignment horizontal="center" vertical="center" wrapText="1"/>
    </xf>
    <xf numFmtId="0" fontId="19" fillId="0" borderId="0" xfId="0" applyFont="1" applyAlignment="1">
      <alignment vertical="center" wrapText="1"/>
    </xf>
    <xf numFmtId="0" fontId="19" fillId="0" borderId="7"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20" fillId="0" borderId="4" xfId="0" applyFont="1" applyBorder="1" applyAlignment="1">
      <alignment vertical="center" wrapText="1"/>
    </xf>
    <xf numFmtId="0" fontId="8" fillId="0" borderId="1" xfId="0" applyFont="1" applyBorder="1" applyAlignment="1">
      <alignment vertical="center" wrapTex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20" fillId="0" borderId="7" xfId="0" applyFont="1" applyBorder="1" applyAlignment="1">
      <alignment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22" fillId="0" borderId="4" xfId="0" applyFont="1" applyBorder="1" applyAlignment="1">
      <alignment vertical="center" wrapText="1"/>
    </xf>
    <xf numFmtId="0" fontId="9" fillId="0" borderId="0" xfId="0" applyFont="1" applyAlignment="1">
      <alignment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14" xfId="0" applyFont="1" applyBorder="1" applyAlignment="1">
      <alignment vertical="center" wrapText="1"/>
    </xf>
    <xf numFmtId="0" fontId="14" fillId="0" borderId="0" xfId="0" applyFont="1" applyAlignment="1">
      <alignment horizontal="justify" vertical="center" wrapText="1"/>
    </xf>
    <xf numFmtId="0" fontId="14" fillId="0" borderId="1" xfId="0" applyFont="1" applyBorder="1" applyAlignment="1">
      <alignment horizontal="justify" vertical="center" wrapText="1"/>
    </xf>
    <xf numFmtId="0" fontId="16" fillId="0" borderId="15" xfId="0" applyFont="1" applyBorder="1" applyAlignment="1">
      <alignment vertical="center" wrapText="1"/>
    </xf>
    <xf numFmtId="0" fontId="16" fillId="0" borderId="8" xfId="0" applyFont="1" applyBorder="1" applyAlignment="1">
      <alignment vertical="center" wrapText="1"/>
    </xf>
    <xf numFmtId="0" fontId="16" fillId="0" borderId="5"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8" xfId="0" applyFont="1" applyBorder="1" applyAlignment="1">
      <alignment vertical="center" wrapText="1"/>
    </xf>
    <xf numFmtId="0" fontId="19" fillId="0" borderId="15" xfId="0" applyFont="1" applyBorder="1" applyAlignment="1">
      <alignment vertical="center" wrapText="1"/>
    </xf>
    <xf numFmtId="0" fontId="19" fillId="0" borderId="5" xfId="0" applyFont="1" applyBorder="1" applyAlignment="1">
      <alignment vertical="center" wrapText="1"/>
    </xf>
    <xf numFmtId="0" fontId="22" fillId="0" borderId="15" xfId="0" applyFont="1" applyBorder="1" applyAlignment="1">
      <alignment vertical="center" wrapText="1"/>
    </xf>
    <xf numFmtId="0" fontId="22" fillId="0" borderId="8" xfId="0" applyFont="1" applyBorder="1" applyAlignment="1">
      <alignment vertical="center" wrapText="1"/>
    </xf>
    <xf numFmtId="0" fontId="22" fillId="0" borderId="5" xfId="0" applyFont="1" applyBorder="1" applyAlignment="1">
      <alignment vertical="center" wrapText="1"/>
    </xf>
    <xf numFmtId="0" fontId="24" fillId="0" borderId="15" xfId="0" applyFont="1" applyBorder="1" applyAlignment="1">
      <alignment vertical="center" wrapText="1"/>
    </xf>
    <xf numFmtId="0" fontId="24" fillId="0" borderId="8" xfId="0" applyFont="1" applyBorder="1" applyAlignment="1">
      <alignment vertical="center" wrapText="1"/>
    </xf>
    <xf numFmtId="0" fontId="24" fillId="0" borderId="5" xfId="0" applyFont="1" applyBorder="1" applyAlignment="1">
      <alignment vertical="center" wrapText="1"/>
    </xf>
    <xf numFmtId="0" fontId="14" fillId="0" borderId="9"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8" xfId="0" applyFont="1" applyBorder="1" applyAlignment="1">
      <alignment horizontal="justify" vertical="center" wrapText="1"/>
    </xf>
    <xf numFmtId="0" fontId="14" fillId="0" borderId="10" xfId="0" applyFont="1" applyBorder="1" applyAlignment="1">
      <alignment horizontal="justify" vertical="center" wrapText="1"/>
    </xf>
    <xf numFmtId="0" fontId="25" fillId="0" borderId="15" xfId="0" applyFont="1" applyBorder="1" applyAlignment="1">
      <alignment vertical="center" wrapText="1"/>
    </xf>
    <xf numFmtId="0" fontId="25" fillId="0" borderId="8" xfId="0" applyFont="1" applyBorder="1" applyAlignment="1">
      <alignment vertical="center" wrapText="1"/>
    </xf>
    <xf numFmtId="0" fontId="25" fillId="0" borderId="5" xfId="0" applyFont="1" applyBorder="1" applyAlignment="1">
      <alignment vertical="center" wrapText="1"/>
    </xf>
    <xf numFmtId="0" fontId="21" fillId="0" borderId="0" xfId="0" applyFont="1" applyAlignment="1">
      <alignment vertical="center" wrapText="1"/>
    </xf>
    <xf numFmtId="0" fontId="14" fillId="0" borderId="0" xfId="0" applyFont="1" applyAlignment="1">
      <alignment vertical="center" wrapText="1"/>
    </xf>
    <xf numFmtId="0" fontId="21" fillId="0" borderId="0" xfId="0" applyFont="1" applyAlignment="1">
      <alignment horizontal="center" vertical="center" wrapText="1"/>
    </xf>
    <xf numFmtId="0" fontId="23" fillId="0" borderId="0" xfId="0" applyFont="1" applyAlignment="1">
      <alignment vertical="center" wrapText="1"/>
    </xf>
    <xf numFmtId="0" fontId="23" fillId="0" borderId="1" xfId="0" applyFont="1" applyBorder="1" applyAlignment="1">
      <alignment vertical="center" wrapText="1"/>
    </xf>
    <xf numFmtId="0" fontId="19" fillId="0" borderId="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14" fillId="0" borderId="1" xfId="0" applyFont="1" applyBorder="1" applyAlignment="1">
      <alignment vertical="center" wrapText="1"/>
    </xf>
    <xf numFmtId="0" fontId="21" fillId="0" borderId="1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5" xfId="0" applyFont="1" applyBorder="1" applyAlignment="1">
      <alignment horizontal="center" vertical="center" wrapText="1"/>
    </xf>
    <xf numFmtId="0" fontId="14" fillId="0" borderId="8" xfId="0" applyFont="1" applyBorder="1" applyAlignment="1">
      <alignment vertical="center" wrapText="1"/>
    </xf>
    <xf numFmtId="0" fontId="14" fillId="0" borderId="11" xfId="0" applyFont="1" applyBorder="1" applyAlignment="1">
      <alignment vertical="center" wrapText="1"/>
    </xf>
    <xf numFmtId="0" fontId="14" fillId="0" borderId="17" xfId="0" applyFont="1" applyBorder="1" applyAlignment="1">
      <alignment vertical="center" wrapText="1"/>
    </xf>
    <xf numFmtId="0" fontId="14" fillId="0" borderId="14" xfId="0" applyFont="1" applyBorder="1" applyAlignment="1">
      <alignment vertical="center" wrapText="1"/>
    </xf>
    <xf numFmtId="0" fontId="14" fillId="0" borderId="6" xfId="0" applyFont="1" applyBorder="1" applyAlignment="1">
      <alignment vertical="center" wrapText="1"/>
    </xf>
    <xf numFmtId="0" fontId="14" fillId="0" borderId="0" xfId="0" applyFont="1" applyBorder="1" applyAlignment="1">
      <alignment vertical="center" wrapText="1"/>
    </xf>
    <xf numFmtId="0" fontId="14" fillId="0" borderId="13" xfId="0" applyFont="1" applyBorder="1" applyAlignment="1">
      <alignment vertical="center" wrapText="1"/>
    </xf>
    <xf numFmtId="0" fontId="14" fillId="0" borderId="9" xfId="0" applyFont="1" applyBorder="1" applyAlignment="1">
      <alignment vertical="center" wrapText="1"/>
    </xf>
    <xf numFmtId="0" fontId="14" fillId="0" borderId="7" xfId="0" applyFont="1" applyBorder="1" applyAlignment="1">
      <alignment vertical="center" wrapText="1"/>
    </xf>
    <xf numFmtId="0" fontId="9" fillId="0" borderId="15" xfId="0" applyFont="1" applyBorder="1" applyAlignment="1">
      <alignment vertical="center" wrapText="1"/>
    </xf>
    <xf numFmtId="0" fontId="9" fillId="0" borderId="8" xfId="0" applyFont="1" applyBorder="1" applyAlignment="1">
      <alignment vertical="center" wrapText="1"/>
    </xf>
    <xf numFmtId="0" fontId="9" fillId="0" borderId="5" xfId="0" applyFont="1" applyBorder="1" applyAlignment="1">
      <alignment vertical="center" wrapText="1"/>
    </xf>
    <xf numFmtId="0" fontId="9" fillId="0" borderId="16" xfId="0" applyFont="1" applyBorder="1" applyAlignment="1">
      <alignment vertical="center" wrapText="1"/>
    </xf>
    <xf numFmtId="0" fontId="16" fillId="0" borderId="0" xfId="0" applyFont="1" applyAlignment="1">
      <alignment vertical="center" wrapText="1"/>
    </xf>
    <xf numFmtId="0" fontId="2" fillId="0" borderId="0" xfId="0" applyFont="1" applyAlignment="1">
      <alignment vertical="center" wrapText="1"/>
    </xf>
    <xf numFmtId="0" fontId="16" fillId="0" borderId="1" xfId="0" applyFont="1" applyBorder="1" applyAlignment="1">
      <alignment vertical="center" wrapText="1"/>
    </xf>
    <xf numFmtId="0" fontId="28" fillId="0" borderId="0" xfId="0" applyFont="1" applyAlignment="1">
      <alignment horizontal="left" vertical="center" wrapText="1"/>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1"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49" fontId="31" fillId="0" borderId="0" xfId="0" applyNumberFormat="1" applyFont="1" applyAlignment="1">
      <alignment horizontal="center" vertical="center" wrapText="1"/>
    </xf>
    <xf numFmtId="0" fontId="31" fillId="0" borderId="19" xfId="0" applyFont="1" applyBorder="1" applyAlignment="1">
      <alignment horizontal="center" vertical="center" wrapText="1"/>
    </xf>
    <xf numFmtId="0" fontId="33" fillId="0" borderId="0" xfId="0" applyFont="1" applyAlignment="1">
      <alignment horizontal="center" vertical="center" wrapText="1"/>
    </xf>
    <xf numFmtId="0" fontId="31" fillId="0" borderId="0" xfId="0" applyFont="1" applyAlignment="1">
      <alignment horizontal="left" vertical="center" wrapText="1"/>
    </xf>
    <xf numFmtId="0" fontId="34" fillId="0" borderId="0" xfId="0" applyFont="1" applyBorder="1" applyAlignment="1">
      <alignment horizontal="left" vertical="center" wrapText="1"/>
    </xf>
    <xf numFmtId="0" fontId="28" fillId="0" borderId="0" xfId="0" applyFont="1" applyBorder="1" applyAlignment="1">
      <alignment horizontal="left" vertical="center" wrapText="1"/>
    </xf>
    <xf numFmtId="0" fontId="28" fillId="0" borderId="20" xfId="0" applyFont="1" applyBorder="1" applyAlignment="1">
      <alignment horizontal="left" vertical="center" wrapText="1"/>
    </xf>
    <xf numFmtId="0" fontId="28" fillId="0" borderId="20" xfId="0" applyFont="1" applyBorder="1" applyAlignment="1">
      <alignment horizontal="center" vertical="center" wrapText="1"/>
    </xf>
    <xf numFmtId="0" fontId="29" fillId="0" borderId="20" xfId="0" applyFont="1" applyBorder="1" applyAlignment="1">
      <alignment horizontal="center" vertical="center" wrapText="1"/>
    </xf>
    <xf numFmtId="0" fontId="35" fillId="0" borderId="20" xfId="0" applyFont="1" applyBorder="1" applyAlignment="1">
      <alignment horizontal="center" vertical="center" wrapText="1"/>
    </xf>
    <xf numFmtId="0" fontId="28" fillId="0" borderId="20" xfId="0" applyFont="1" applyBorder="1" applyAlignment="1">
      <alignment horizontal="left" vertical="center" wrapText="1"/>
    </xf>
    <xf numFmtId="0" fontId="37" fillId="0" borderId="20" xfId="0" applyFont="1" applyBorder="1" applyAlignment="1">
      <alignment horizontal="center" vertical="center" wrapText="1"/>
    </xf>
    <xf numFmtId="0" fontId="8" fillId="0" borderId="20" xfId="0" applyFont="1" applyBorder="1" applyAlignment="1">
      <alignment horizontal="left" vertical="center" wrapText="1"/>
    </xf>
    <xf numFmtId="0" fontId="5" fillId="0" borderId="20" xfId="0" applyFont="1" applyBorder="1" applyAlignment="1">
      <alignment horizontal="center" vertical="center" wrapText="1"/>
    </xf>
    <xf numFmtId="0" fontId="38" fillId="0" borderId="20" xfId="0" applyFont="1" applyBorder="1" applyAlignment="1">
      <alignment horizontal="left" vertical="center" wrapText="1"/>
    </xf>
    <xf numFmtId="0" fontId="38" fillId="0" borderId="20" xfId="0" applyFont="1" applyBorder="1" applyAlignment="1">
      <alignment horizontal="left" vertical="center" wrapText="1"/>
    </xf>
    <xf numFmtId="0" fontId="8" fillId="0" borderId="20" xfId="0" applyFont="1" applyBorder="1" applyAlignment="1">
      <alignment horizontal="left" vertical="center" wrapText="1"/>
    </xf>
    <xf numFmtId="0" fontId="39" fillId="0" borderId="20" xfId="0" applyFont="1" applyBorder="1" applyAlignment="1">
      <alignment horizontal="left" vertical="center" wrapText="1"/>
    </xf>
    <xf numFmtId="0" fontId="9" fillId="0" borderId="20" xfId="0" applyFont="1" applyBorder="1" applyAlignment="1">
      <alignment horizontal="left" vertical="center" wrapText="1"/>
    </xf>
    <xf numFmtId="0" fontId="39" fillId="0" borderId="20" xfId="0" applyFont="1" applyBorder="1" applyAlignment="1">
      <alignment horizontal="left" vertical="center" wrapText="1"/>
    </xf>
    <xf numFmtId="0" fontId="39" fillId="0" borderId="0" xfId="0" applyFont="1" applyBorder="1" applyAlignment="1">
      <alignment horizontal="left" vertical="center" wrapText="1"/>
    </xf>
    <xf numFmtId="0" fontId="38" fillId="0" borderId="0" xfId="0" applyFont="1" applyBorder="1" applyAlignment="1">
      <alignment horizontal="left" vertical="center" wrapText="1"/>
    </xf>
    <xf numFmtId="0" fontId="14" fillId="0" borderId="0" xfId="0" applyFont="1" applyBorder="1" applyAlignment="1">
      <alignment horizontal="left" vertical="center" wrapText="1"/>
    </xf>
    <xf numFmtId="0" fontId="39"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20" xfId="0" applyFont="1" applyBorder="1" applyAlignment="1">
      <alignment horizontal="center" vertical="center" wrapText="1"/>
    </xf>
    <xf numFmtId="0" fontId="9" fillId="0" borderId="20" xfId="0" applyFont="1" applyBorder="1" applyAlignment="1">
      <alignment horizontal="center" vertical="center" wrapText="1"/>
    </xf>
    <xf numFmtId="169" fontId="34" fillId="0" borderId="20" xfId="0" applyNumberFormat="1" applyFont="1" applyBorder="1" applyAlignment="1">
      <alignment horizontal="center" vertical="center" wrapText="1"/>
    </xf>
    <xf numFmtId="0" fontId="14" fillId="0" borderId="19" xfId="0" applyFont="1" applyFill="1" applyBorder="1" applyAlignment="1">
      <alignment horizontal="left" vertical="center" wrapText="1"/>
    </xf>
    <xf numFmtId="0" fontId="28" fillId="0" borderId="20" xfId="0" applyFont="1" applyBorder="1" applyAlignment="1">
      <alignment horizontal="center" vertical="center" wrapText="1"/>
    </xf>
    <xf numFmtId="169" fontId="28" fillId="0" borderId="20" xfId="0" applyNumberFormat="1" applyFont="1" applyBorder="1" applyAlignment="1">
      <alignment horizontal="center" vertical="center" wrapText="1"/>
    </xf>
    <xf numFmtId="0" fontId="42" fillId="0" borderId="0" xfId="0" applyFont="1" applyBorder="1" applyAlignment="1">
      <alignment horizontal="left" vertical="center" wrapText="1"/>
    </xf>
    <xf numFmtId="0" fontId="9" fillId="0" borderId="20" xfId="0" applyFont="1" applyBorder="1" applyAlignment="1">
      <alignment horizontal="left" vertical="center" wrapText="1"/>
    </xf>
    <xf numFmtId="0" fontId="8" fillId="0" borderId="20" xfId="0" applyFont="1" applyBorder="1" applyAlignment="1">
      <alignment horizontal="center" vertical="center" wrapText="1"/>
    </xf>
    <xf numFmtId="0" fontId="8" fillId="0" borderId="0" xfId="0" applyFont="1" applyAlignment="1">
      <alignment horizontal="center" vertical="center" wrapText="1"/>
    </xf>
    <xf numFmtId="0" fontId="36"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9" xfId="0" applyFont="1" applyBorder="1" applyAlignment="1">
      <alignment vertical="center" wrapText="1"/>
    </xf>
    <xf numFmtId="0" fontId="8" fillId="0" borderId="4" xfId="0" applyFont="1" applyBorder="1" applyAlignment="1">
      <alignment horizontal="center" vertical="center" wrapText="1"/>
    </xf>
    <xf numFmtId="0" fontId="39" fillId="0" borderId="4" xfId="0" applyFont="1" applyBorder="1" applyAlignment="1">
      <alignment vertical="center" wrapText="1"/>
    </xf>
    <xf numFmtId="0" fontId="39" fillId="0" borderId="7" xfId="0" applyFont="1" applyBorder="1" applyAlignment="1">
      <alignment vertical="center" wrapText="1"/>
    </xf>
    <xf numFmtId="0" fontId="8" fillId="0" borderId="7" xfId="0" applyFont="1" applyBorder="1" applyAlignment="1">
      <alignment horizontal="center" vertical="center" wrapText="1"/>
    </xf>
    <xf numFmtId="0" fontId="38" fillId="0" borderId="4" xfId="0" applyFont="1" applyBorder="1" applyAlignment="1">
      <alignment vertical="center" wrapText="1"/>
    </xf>
    <xf numFmtId="0" fontId="39" fillId="0" borderId="7" xfId="0" applyFont="1" applyBorder="1" applyAlignment="1">
      <alignment horizontal="center" vertical="center" wrapText="1"/>
    </xf>
    <xf numFmtId="0" fontId="18" fillId="0" borderId="7"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43" fillId="0" borderId="0" xfId="0" applyFont="1" applyAlignment="1">
      <alignment horizontal="center" vertical="center" wrapText="1"/>
    </xf>
    <xf numFmtId="0" fontId="3" fillId="0" borderId="0" xfId="0" applyFont="1" applyAlignment="1">
      <alignment horizontal="center" vertical="center" wrapText="1"/>
    </xf>
    <xf numFmtId="0" fontId="39" fillId="0" borderId="14" xfId="0" applyFont="1" applyBorder="1" applyAlignment="1">
      <alignment vertical="center" wrapText="1"/>
    </xf>
    <xf numFmtId="0" fontId="21" fillId="0" borderId="15" xfId="0" applyFont="1" applyBorder="1" applyAlignment="1">
      <alignment vertical="center" wrapText="1"/>
    </xf>
    <xf numFmtId="0" fontId="21" fillId="0" borderId="8" xfId="0" applyFont="1" applyBorder="1" applyAlignment="1">
      <alignment vertical="center" wrapText="1"/>
    </xf>
    <xf numFmtId="0" fontId="21" fillId="0" borderId="5" xfId="0" applyFont="1" applyBorder="1" applyAlignment="1">
      <alignment vertical="center" wrapText="1"/>
    </xf>
    <xf numFmtId="0" fontId="40" fillId="0" borderId="15" xfId="0" applyFont="1" applyBorder="1" applyAlignment="1">
      <alignment horizontal="justify" vertical="center" wrapText="1"/>
    </xf>
    <xf numFmtId="0" fontId="40" fillId="0" borderId="8" xfId="0" applyFont="1" applyBorder="1" applyAlignment="1">
      <alignment horizontal="justify" vertical="center" wrapText="1"/>
    </xf>
    <xf numFmtId="0" fontId="40" fillId="0" borderId="16" xfId="0" applyFont="1" applyBorder="1" applyAlignment="1">
      <alignment horizontal="justify" vertical="center" wrapText="1"/>
    </xf>
    <xf numFmtId="0" fontId="21" fillId="0" borderId="14" xfId="0" applyFont="1" applyBorder="1" applyAlignment="1">
      <alignment vertical="center" wrapText="1"/>
    </xf>
    <xf numFmtId="0" fontId="39" fillId="0" borderId="14"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41" fillId="0" borderId="14" xfId="0" applyFont="1" applyBorder="1" applyAlignment="1">
      <alignment vertical="center" wrapText="1"/>
    </xf>
    <xf numFmtId="4" fontId="7" fillId="0" borderId="7" xfId="0" applyNumberFormat="1" applyFont="1" applyBorder="1" applyAlignment="1">
      <alignment horizontal="center" vertical="center" wrapText="1"/>
    </xf>
    <xf numFmtId="4" fontId="12" fillId="0" borderId="7" xfId="0" applyNumberFormat="1" applyFont="1" applyBorder="1" applyAlignment="1">
      <alignment horizontal="center" vertical="center" wrapText="1"/>
    </xf>
    <xf numFmtId="0" fontId="10" fillId="0" borderId="7" xfId="0" applyFont="1" applyBorder="1" applyAlignment="1">
      <alignment vertical="center" wrapText="1"/>
    </xf>
    <xf numFmtId="0" fontId="46" fillId="0" borderId="7" xfId="0" applyFont="1" applyBorder="1" applyAlignment="1">
      <alignment vertical="center" wrapText="1"/>
    </xf>
    <xf numFmtId="4" fontId="23" fillId="0" borderId="4" xfId="0" applyNumberFormat="1" applyFont="1" applyBorder="1" applyAlignment="1">
      <alignment horizontal="center" vertical="center" wrapText="1"/>
    </xf>
    <xf numFmtId="4" fontId="24" fillId="0" borderId="7" xfId="0" applyNumberFormat="1" applyFont="1" applyBorder="1" applyAlignment="1">
      <alignment horizontal="center" vertical="center" wrapText="1"/>
    </xf>
    <xf numFmtId="4" fontId="23" fillId="0" borderId="7" xfId="0" applyNumberFormat="1" applyFont="1" applyBorder="1" applyAlignment="1">
      <alignment horizontal="center" vertical="center" wrapText="1"/>
    </xf>
    <xf numFmtId="0" fontId="49" fillId="0" borderId="4" xfId="0" applyFont="1" applyBorder="1" applyAlignment="1">
      <alignment vertical="center" wrapText="1"/>
    </xf>
    <xf numFmtId="0" fontId="49" fillId="0" borderId="7" xfId="0" applyFont="1" applyBorder="1" applyAlignment="1">
      <alignment vertical="center" wrapText="1"/>
    </xf>
    <xf numFmtId="0" fontId="50" fillId="0" borderId="7" xfId="0" applyFont="1" applyBorder="1" applyAlignment="1">
      <alignment horizontal="center" vertical="center" wrapText="1"/>
    </xf>
    <xf numFmtId="0" fontId="51" fillId="0" borderId="9" xfId="0" applyFont="1" applyBorder="1" applyAlignment="1">
      <alignment vertical="center" wrapText="1"/>
    </xf>
    <xf numFmtId="0" fontId="19" fillId="0" borderId="4" xfId="0" applyFont="1" applyBorder="1" applyAlignment="1">
      <alignment vertical="center" wrapText="1"/>
    </xf>
    <xf numFmtId="0" fontId="52" fillId="0" borderId="7" xfId="0" applyFont="1" applyBorder="1" applyAlignment="1">
      <alignment horizontal="center" vertical="center" wrapText="1"/>
    </xf>
    <xf numFmtId="0" fontId="53" fillId="0" borderId="7" xfId="0" applyFont="1" applyBorder="1" applyAlignment="1">
      <alignment horizontal="center" vertical="center" wrapText="1"/>
    </xf>
    <xf numFmtId="0" fontId="49" fillId="0" borderId="9" xfId="0" applyFont="1" applyBorder="1" applyAlignment="1">
      <alignment vertical="center" wrapText="1"/>
    </xf>
    <xf numFmtId="0" fontId="22" fillId="0" borderId="9"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54" fillId="0" borderId="5" xfId="0" applyFont="1" applyBorder="1" applyAlignment="1">
      <alignment horizontal="center" vertical="center" wrapText="1"/>
    </xf>
    <xf numFmtId="0" fontId="55" fillId="0" borderId="0" xfId="0" applyFont="1" applyAlignment="1">
      <alignment vertical="center" wrapText="1"/>
    </xf>
    <xf numFmtId="0" fontId="4" fillId="0" borderId="14" xfId="0" applyFont="1" applyBorder="1" applyAlignment="1">
      <alignment vertical="center" wrapText="1"/>
    </xf>
    <xf numFmtId="0" fontId="7" fillId="0" borderId="15"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14" fillId="0" borderId="0"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23" fillId="0" borderId="15" xfId="0" applyFont="1" applyBorder="1" applyAlignment="1">
      <alignment vertical="center" wrapText="1"/>
    </xf>
    <xf numFmtId="0" fontId="23" fillId="0" borderId="8" xfId="0" applyFont="1" applyBorder="1" applyAlignment="1">
      <alignment vertical="center" wrapText="1"/>
    </xf>
    <xf numFmtId="0" fontId="23" fillId="0" borderId="5" xfId="0" applyFont="1" applyBorder="1" applyAlignment="1">
      <alignment vertical="center" wrapText="1"/>
    </xf>
    <xf numFmtId="0" fontId="49" fillId="0" borderId="15"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5" xfId="0" applyFont="1" applyBorder="1" applyAlignment="1">
      <alignment horizontal="center" vertical="center" wrapText="1"/>
    </xf>
    <xf numFmtId="0" fontId="14" fillId="2" borderId="11" xfId="0" applyFont="1" applyFill="1" applyBorder="1" applyAlignment="1">
      <alignment vertical="center" wrapText="1"/>
    </xf>
    <xf numFmtId="0" fontId="14" fillId="2" borderId="17" xfId="0" applyFont="1" applyFill="1" applyBorder="1" applyAlignment="1">
      <alignment vertical="center" wrapText="1"/>
    </xf>
    <xf numFmtId="0" fontId="14" fillId="2" borderId="14" xfId="0" applyFont="1" applyFill="1" applyBorder="1" applyAlignment="1">
      <alignment vertical="center" wrapText="1"/>
    </xf>
    <xf numFmtId="0" fontId="14" fillId="2" borderId="6" xfId="0" applyFont="1" applyFill="1" applyBorder="1" applyAlignment="1">
      <alignment vertical="center" wrapText="1"/>
    </xf>
    <xf numFmtId="0" fontId="14" fillId="2" borderId="0" xfId="0" applyFont="1" applyFill="1" applyBorder="1" applyAlignment="1">
      <alignment vertical="center" wrapText="1"/>
    </xf>
    <xf numFmtId="0" fontId="14" fillId="2" borderId="13" xfId="0" applyFont="1" applyFill="1" applyBorder="1" applyAlignment="1">
      <alignment vertical="center" wrapText="1"/>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7" xfId="0" applyFont="1" applyFill="1" applyBorder="1" applyAlignment="1">
      <alignment vertical="center" wrapText="1"/>
    </xf>
    <xf numFmtId="0" fontId="19" fillId="0" borderId="16" xfId="0" applyFont="1" applyBorder="1" applyAlignment="1">
      <alignment vertical="center" wrapText="1"/>
    </xf>
    <xf numFmtId="0" fontId="55" fillId="0" borderId="0" xfId="0" applyFont="1" applyAlignment="1">
      <alignment vertical="center" wrapText="1"/>
    </xf>
    <xf numFmtId="0" fontId="57" fillId="0" borderId="0" xfId="0" applyFont="1" applyAlignment="1">
      <alignment vertical="center" wrapText="1"/>
    </xf>
    <xf numFmtId="0" fontId="55" fillId="0" borderId="1" xfId="0" applyFont="1" applyBorder="1" applyAlignment="1">
      <alignment vertical="center" wrapText="1"/>
    </xf>
    <xf numFmtId="4" fontId="10" fillId="0" borderId="7" xfId="0" applyNumberFormat="1" applyFont="1" applyBorder="1" applyAlignment="1">
      <alignment horizontal="center" vertical="center" wrapText="1"/>
    </xf>
    <xf numFmtId="4" fontId="11" fillId="0" borderId="7" xfId="0" applyNumberFormat="1" applyFont="1" applyBorder="1" applyAlignment="1">
      <alignment horizontal="center" vertical="center" wrapText="1"/>
    </xf>
    <xf numFmtId="0" fontId="59" fillId="0" borderId="7" xfId="0" applyFont="1" applyBorder="1" applyAlignment="1">
      <alignment horizontal="center" vertical="center" wrapText="1"/>
    </xf>
    <xf numFmtId="0" fontId="46" fillId="0" borderId="7" xfId="0" applyFont="1" applyBorder="1" applyAlignment="1">
      <alignment horizontal="center" vertical="center" wrapText="1"/>
    </xf>
    <xf numFmtId="0" fontId="60" fillId="0" borderId="7" xfId="0" applyFont="1" applyBorder="1" applyAlignment="1">
      <alignment horizontal="center" vertical="center" wrapText="1"/>
    </xf>
    <xf numFmtId="0" fontId="61" fillId="0" borderId="0" xfId="0" applyFont="1" applyAlignment="1">
      <alignment vertical="center" wrapText="1"/>
    </xf>
    <xf numFmtId="0" fontId="9" fillId="0" borderId="6" xfId="0" applyFont="1" applyBorder="1" applyAlignment="1">
      <alignment vertical="center" wrapText="1"/>
    </xf>
    <xf numFmtId="0" fontId="9" fillId="0" borderId="0" xfId="0" applyFont="1" applyAlignment="1">
      <alignment horizontal="center" vertical="center" wrapText="1"/>
    </xf>
    <xf numFmtId="0" fontId="39" fillId="0" borderId="9" xfId="0" applyFont="1" applyBorder="1" applyAlignment="1">
      <alignment vertical="center" wrapText="1"/>
    </xf>
    <xf numFmtId="0" fontId="9" fillId="0" borderId="13" xfId="0" applyFont="1" applyBorder="1" applyAlignment="1">
      <alignment vertical="center" wrapText="1"/>
    </xf>
    <xf numFmtId="0" fontId="15" fillId="0" borderId="7" xfId="0" applyFont="1" applyBorder="1" applyAlignment="1">
      <alignment horizontal="center" vertical="center" wrapText="1"/>
    </xf>
    <xf numFmtId="0" fontId="58" fillId="0" borderId="0" xfId="0" applyFont="1" applyAlignment="1">
      <alignment vertical="center" wrapText="1"/>
    </xf>
    <xf numFmtId="0" fontId="7" fillId="0" borderId="14" xfId="0" applyFont="1" applyBorder="1" applyAlignment="1">
      <alignment vertical="center" wrapText="1"/>
    </xf>
    <xf numFmtId="0" fontId="61" fillId="0" borderId="15" xfId="0" applyFont="1" applyBorder="1" applyAlignment="1">
      <alignment vertical="center" wrapText="1"/>
    </xf>
    <xf numFmtId="0" fontId="61" fillId="0" borderId="8" xfId="0" applyFont="1" applyBorder="1" applyAlignment="1">
      <alignment vertical="center" wrapText="1"/>
    </xf>
    <xf numFmtId="0" fontId="61" fillId="0" borderId="5"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6" xfId="0" applyFont="1" applyBorder="1" applyAlignment="1">
      <alignment vertical="center" wrapText="1"/>
    </xf>
    <xf numFmtId="0" fontId="38" fillId="0" borderId="15" xfId="0" applyFont="1" applyBorder="1" applyAlignment="1">
      <alignment vertical="center" wrapText="1"/>
    </xf>
    <xf numFmtId="0" fontId="38" fillId="0" borderId="8" xfId="0" applyFont="1" applyBorder="1" applyAlignment="1">
      <alignment vertical="center" wrapText="1"/>
    </xf>
    <xf numFmtId="0" fontId="38" fillId="0" borderId="5" xfId="0" applyFont="1" applyBorder="1" applyAlignment="1">
      <alignment vertical="center" wrapText="1"/>
    </xf>
    <xf numFmtId="0" fontId="4" fillId="0" borderId="15"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39" fillId="0" borderId="15" xfId="0" applyFont="1" applyBorder="1" applyAlignment="1">
      <alignment vertical="center" wrapText="1"/>
    </xf>
    <xf numFmtId="0" fontId="39" fillId="0" borderId="8" xfId="0" applyFont="1" applyBorder="1" applyAlignment="1">
      <alignment vertical="center" wrapText="1"/>
    </xf>
    <xf numFmtId="0" fontId="39" fillId="0" borderId="5" xfId="0" applyFont="1" applyBorder="1" applyAlignment="1">
      <alignment vertical="center" wrapText="1"/>
    </xf>
    <xf numFmtId="0" fontId="9" fillId="0" borderId="5"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7" xfId="0" applyFont="1" applyBorder="1" applyAlignment="1">
      <alignment horizontal="center" vertical="center" wrapText="1"/>
    </xf>
    <xf numFmtId="0" fontId="45" fillId="0" borderId="11" xfId="0" applyFont="1" applyBorder="1" applyAlignment="1">
      <alignment vertical="center" wrapText="1"/>
    </xf>
    <xf numFmtId="0" fontId="45" fillId="0" borderId="17" xfId="0" applyFont="1" applyBorder="1" applyAlignment="1">
      <alignment vertical="center" wrapText="1"/>
    </xf>
    <xf numFmtId="0" fontId="45" fillId="0" borderId="14" xfId="0" applyFont="1" applyBorder="1" applyAlignment="1">
      <alignment vertical="center" wrapText="1"/>
    </xf>
    <xf numFmtId="0" fontId="45" fillId="0" borderId="6" xfId="0" applyFont="1" applyBorder="1" applyAlignment="1">
      <alignment vertical="center" wrapText="1"/>
    </xf>
    <xf numFmtId="0" fontId="45" fillId="0" borderId="0" xfId="0" applyFont="1" applyBorder="1" applyAlignment="1">
      <alignment vertical="center" wrapText="1"/>
    </xf>
    <xf numFmtId="0" fontId="45" fillId="0" borderId="13" xfId="0" applyFont="1" applyBorder="1" applyAlignment="1">
      <alignment vertical="center" wrapText="1"/>
    </xf>
    <xf numFmtId="0" fontId="45" fillId="0" borderId="9" xfId="0" applyFont="1" applyBorder="1" applyAlignment="1">
      <alignment vertical="center" wrapText="1"/>
    </xf>
    <xf numFmtId="0" fontId="45" fillId="0" borderId="1" xfId="0" applyFont="1" applyBorder="1" applyAlignment="1">
      <alignment vertical="center" wrapText="1"/>
    </xf>
    <xf numFmtId="0" fontId="45" fillId="0" borderId="7" xfId="0" applyFont="1" applyBorder="1" applyAlignment="1">
      <alignment vertical="center" wrapText="1"/>
    </xf>
    <xf numFmtId="0" fontId="16" fillId="0" borderId="14" xfId="0" applyFont="1" applyBorder="1" applyAlignment="1">
      <alignment vertical="center" wrapText="1"/>
    </xf>
    <xf numFmtId="0" fontId="64" fillId="0" borderId="0" xfId="0" applyFont="1" applyAlignment="1">
      <alignment horizontal="left" vertical="center" wrapText="1"/>
    </xf>
    <xf numFmtId="169" fontId="10" fillId="0" borderId="20" xfId="0" applyNumberFormat="1" applyFont="1" applyFill="1" applyBorder="1" applyAlignment="1">
      <alignment horizontal="center" vertical="center" wrapText="1"/>
    </xf>
    <xf numFmtId="169" fontId="10" fillId="0" borderId="20" xfId="0" applyNumberFormat="1" applyFont="1" applyBorder="1" applyAlignment="1">
      <alignment horizontal="center" vertical="center" wrapText="1"/>
    </xf>
    <xf numFmtId="169" fontId="11" fillId="0" borderId="20" xfId="0" applyNumberFormat="1" applyFont="1" applyBorder="1" applyAlignment="1">
      <alignment horizontal="center" vertical="center" wrapText="1"/>
    </xf>
    <xf numFmtId="169" fontId="66" fillId="0" borderId="20" xfId="0" applyNumberFormat="1" applyFont="1" applyBorder="1" applyAlignment="1">
      <alignment horizontal="center" vertical="center" wrapText="1"/>
    </xf>
    <xf numFmtId="0" fontId="38" fillId="0" borderId="27" xfId="0" applyFont="1" applyBorder="1" applyAlignment="1">
      <alignment horizontal="left" vertical="center" wrapText="1"/>
    </xf>
    <xf numFmtId="0" fontId="38" fillId="0" borderId="21" xfId="0" applyFont="1" applyBorder="1" applyAlignment="1">
      <alignment horizontal="left" vertical="center" wrapText="1"/>
    </xf>
    <xf numFmtId="0" fontId="7" fillId="0" borderId="20"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Fill="1" applyBorder="1" applyAlignment="1">
      <alignment horizontal="center" vertical="center" wrapText="1"/>
    </xf>
    <xf numFmtId="0" fontId="8" fillId="0" borderId="21" xfId="0" applyFont="1" applyBorder="1" applyAlignment="1">
      <alignment horizontal="left" vertical="center" wrapText="1"/>
    </xf>
    <xf numFmtId="0" fontId="8" fillId="0" borderId="23" xfId="0" applyFont="1" applyBorder="1" applyAlignment="1">
      <alignment horizontal="center" vertical="center" wrapText="1"/>
    </xf>
    <xf numFmtId="0" fontId="7" fillId="0" borderId="23" xfId="0" applyNumberFormat="1" applyFont="1" applyBorder="1" applyAlignment="1">
      <alignment horizontal="center" vertical="center" wrapText="1"/>
    </xf>
    <xf numFmtId="0" fontId="14" fillId="0" borderId="20" xfId="0" applyFont="1" applyBorder="1" applyAlignment="1">
      <alignment horizontal="left" vertical="center" wrapText="1"/>
    </xf>
    <xf numFmtId="0" fontId="8" fillId="0" borderId="20" xfId="0" applyFont="1" applyFill="1" applyBorder="1" applyAlignment="1">
      <alignment horizontal="left" vertical="center" wrapText="1"/>
    </xf>
    <xf numFmtId="169" fontId="7" fillId="0" borderId="20" xfId="0" applyNumberFormat="1" applyFont="1" applyBorder="1" applyAlignment="1">
      <alignment horizontal="center" vertical="center" wrapText="1"/>
    </xf>
    <xf numFmtId="169" fontId="12" fillId="0" borderId="20" xfId="0" applyNumberFormat="1" applyFont="1" applyBorder="1" applyAlignment="1">
      <alignment horizontal="center" vertical="center" wrapText="1"/>
    </xf>
    <xf numFmtId="0" fontId="39" fillId="0" borderId="24" xfId="0" applyFont="1" applyBorder="1" applyAlignment="1">
      <alignment horizontal="center" vertical="center" wrapText="1"/>
    </xf>
    <xf numFmtId="0" fontId="8" fillId="0" borderId="20" xfId="0" applyFont="1" applyBorder="1" applyAlignment="1">
      <alignment vertical="center" wrapText="1"/>
    </xf>
    <xf numFmtId="169" fontId="7" fillId="0" borderId="20" xfId="0" applyNumberFormat="1" applyFont="1" applyFill="1" applyBorder="1" applyAlignment="1">
      <alignment horizontal="center" vertical="center" wrapText="1"/>
    </xf>
    <xf numFmtId="0" fontId="39" fillId="0" borderId="20" xfId="0" applyFont="1" applyBorder="1" applyAlignment="1">
      <alignment horizontal="center" vertical="center" wrapText="1"/>
    </xf>
    <xf numFmtId="0" fontId="14" fillId="0" borderId="20" xfId="0" applyFont="1" applyFill="1" applyBorder="1" applyAlignment="1">
      <alignment horizontal="left" vertical="center" wrapText="1"/>
    </xf>
    <xf numFmtId="0" fontId="38" fillId="0" borderId="20" xfId="0" applyFont="1" applyBorder="1" applyAlignment="1">
      <alignment horizontal="center" vertical="center" wrapText="1"/>
    </xf>
    <xf numFmtId="0" fontId="15" fillId="0" borderId="20" xfId="0" applyFont="1" applyBorder="1" applyAlignment="1">
      <alignment horizontal="center"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61" fillId="0" borderId="0" xfId="0" applyFont="1" applyAlignment="1">
      <alignment horizontal="left" vertical="center" wrapText="1"/>
    </xf>
    <xf numFmtId="0" fontId="61" fillId="0" borderId="19" xfId="0" applyFont="1" applyBorder="1" applyAlignment="1">
      <alignment horizontal="left" vertical="center" wrapText="1"/>
    </xf>
    <xf numFmtId="0" fontId="65" fillId="0" borderId="19" xfId="0" applyFont="1" applyBorder="1" applyAlignment="1">
      <alignment horizontal="left" vertical="center" wrapText="1"/>
    </xf>
    <xf numFmtId="0" fontId="65" fillId="0" borderId="0" xfId="0" applyFont="1" applyAlignment="1">
      <alignment horizontal="left" vertical="center" wrapText="1"/>
    </xf>
    <xf numFmtId="0" fontId="61" fillId="0" borderId="0" xfId="0" applyFont="1" applyAlignment="1">
      <alignment horizontal="left" wrapText="1"/>
    </xf>
    <xf numFmtId="0" fontId="38" fillId="0" borderId="20" xfId="0" applyFont="1" applyBorder="1" applyAlignment="1">
      <alignment horizontal="center" vertical="center" wrapText="1"/>
    </xf>
    <xf numFmtId="0" fontId="21" fillId="0" borderId="13" xfId="0" applyFont="1" applyBorder="1" applyAlignment="1">
      <alignment vertical="center" wrapText="1"/>
    </xf>
    <xf numFmtId="0" fontId="20" fillId="0" borderId="9" xfId="0" applyFont="1" applyBorder="1" applyAlignment="1">
      <alignment vertical="center" wrapText="1"/>
    </xf>
    <xf numFmtId="0" fontId="71" fillId="0" borderId="7" xfId="0" applyFont="1" applyBorder="1" applyAlignment="1">
      <alignment vertical="center" wrapText="1"/>
    </xf>
    <xf numFmtId="0" fontId="70" fillId="0" borderId="0" xfId="0" applyFont="1" applyAlignment="1">
      <alignment vertical="center" wrapText="1"/>
    </xf>
    <xf numFmtId="0" fontId="70" fillId="0" borderId="1" xfId="0" applyFont="1" applyBorder="1" applyAlignment="1">
      <alignment vertical="center" wrapText="1"/>
    </xf>
    <xf numFmtId="0" fontId="61" fillId="0" borderId="1" xfId="0" applyFont="1" applyBorder="1" applyAlignment="1">
      <alignment vertical="center" wrapText="1"/>
    </xf>
    <xf numFmtId="0" fontId="64" fillId="0" borderId="0" xfId="0" applyFont="1" applyAlignment="1">
      <alignment vertical="center" wrapText="1"/>
    </xf>
    <xf numFmtId="0" fontId="21" fillId="0" borderId="1" xfId="0" applyFont="1" applyBorder="1" applyAlignment="1">
      <alignment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21" fillId="0" borderId="16" xfId="0" applyFont="1" applyBorder="1" applyAlignment="1">
      <alignment vertical="center" wrapText="1"/>
    </xf>
    <xf numFmtId="0" fontId="70" fillId="0" borderId="0" xfId="0" applyFont="1" applyAlignment="1">
      <alignment vertical="center" wrapText="1"/>
    </xf>
    <xf numFmtId="0" fontId="39" fillId="0" borderId="13" xfId="0" applyFont="1" applyBorder="1" applyAlignment="1">
      <alignment vertical="center" wrapText="1"/>
    </xf>
    <xf numFmtId="0" fontId="38" fillId="0" borderId="9" xfId="0" applyFont="1" applyBorder="1" applyAlignment="1">
      <alignment vertical="center" wrapText="1"/>
    </xf>
    <xf numFmtId="0" fontId="8" fillId="0" borderId="2" xfId="0" applyFont="1" applyBorder="1" applyAlignment="1">
      <alignment vertical="center" wrapText="1"/>
    </xf>
    <xf numFmtId="0" fontId="8" fillId="0" borderId="25" xfId="0" applyFont="1" applyBorder="1" applyAlignment="1">
      <alignment vertical="center" wrapText="1"/>
    </xf>
    <xf numFmtId="0" fontId="8" fillId="0" borderId="9" xfId="0" applyFont="1" applyBorder="1" applyAlignment="1">
      <alignment vertical="center" wrapText="1"/>
    </xf>
    <xf numFmtId="0" fontId="39" fillId="0" borderId="25" xfId="0" applyFont="1" applyBorder="1" applyAlignment="1">
      <alignment vertical="center" wrapText="1"/>
    </xf>
    <xf numFmtId="0" fontId="12" fillId="0" borderId="1" xfId="0" applyFont="1" applyBorder="1" applyAlignment="1">
      <alignment horizontal="center" vertical="center" wrapText="1"/>
    </xf>
    <xf numFmtId="0" fontId="61" fillId="0" borderId="16" xfId="0" applyFont="1" applyBorder="1" applyAlignment="1">
      <alignment vertical="center" wrapText="1"/>
    </xf>
    <xf numFmtId="0" fontId="40" fillId="0" borderId="5" xfId="0" applyFont="1" applyBorder="1" applyAlignment="1">
      <alignment horizontal="justify" vertical="center" wrapText="1"/>
    </xf>
    <xf numFmtId="0" fontId="61" fillId="0" borderId="0" xfId="0" applyFont="1" applyAlignment="1">
      <alignment vertical="center" wrapText="1"/>
    </xf>
    <xf numFmtId="0" fontId="9" fillId="0" borderId="25"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4" xfId="0" applyFont="1" applyBorder="1" applyAlignment="1">
      <alignment horizontal="right" vertical="center" wrapText="1"/>
    </xf>
    <xf numFmtId="0" fontId="7" fillId="0" borderId="2" xfId="0" applyFont="1" applyBorder="1" applyAlignment="1">
      <alignment vertical="center" wrapText="1"/>
    </xf>
    <xf numFmtId="0" fontId="4" fillId="0" borderId="17"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6" xfId="0" applyFont="1" applyBorder="1" applyAlignment="1">
      <alignment horizontal="justify" vertical="center" wrapText="1"/>
    </xf>
    <xf numFmtId="0" fontId="39" fillId="0" borderId="16" xfId="0" applyFont="1" applyBorder="1" applyAlignment="1">
      <alignment horizontal="center" vertical="center" wrapText="1"/>
    </xf>
    <xf numFmtId="0" fontId="32" fillId="0" borderId="24" xfId="0" applyFont="1" applyBorder="1" applyAlignment="1">
      <alignment horizontal="left" vertical="center" wrapText="1"/>
    </xf>
    <xf numFmtId="0" fontId="14" fillId="3" borderId="0" xfId="0" applyFont="1" applyFill="1" applyBorder="1" applyAlignment="1">
      <alignment horizontal="left" vertical="center" wrapText="1"/>
    </xf>
    <xf numFmtId="0" fontId="73" fillId="0" borderId="20" xfId="0" applyFont="1" applyBorder="1" applyAlignment="1">
      <alignment horizontal="center" vertical="center" wrapText="1"/>
    </xf>
    <xf numFmtId="169" fontId="68" fillId="0" borderId="20" xfId="0" applyNumberFormat="1" applyFont="1" applyBorder="1" applyAlignment="1">
      <alignment horizontal="center" vertical="center" wrapText="1"/>
    </xf>
    <xf numFmtId="0" fontId="66" fillId="0" borderId="20" xfId="0" applyFont="1" applyBorder="1" applyAlignment="1">
      <alignment horizontal="center" vertical="center" wrapText="1"/>
    </xf>
    <xf numFmtId="0" fontId="48" fillId="0" borderId="20"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10" fillId="0" borderId="20" xfId="0" applyFont="1" applyBorder="1" applyAlignment="1">
      <alignment horizontal="center" vertical="center" wrapText="1"/>
    </xf>
    <xf numFmtId="0" fontId="66" fillId="0" borderId="2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35" fillId="0" borderId="20"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15" fillId="0" borderId="20" xfId="0" applyFont="1" applyBorder="1" applyAlignment="1">
      <alignment horizontal="left" vertical="center" wrapText="1"/>
    </xf>
    <xf numFmtId="0" fontId="8" fillId="0" borderId="20" xfId="0" applyFont="1" applyBorder="1" applyAlignment="1">
      <alignment vertical="top" wrapText="1"/>
    </xf>
    <xf numFmtId="0" fontId="12" fillId="0" borderId="23" xfId="0" applyNumberFormat="1" applyFont="1" applyBorder="1" applyAlignment="1">
      <alignment horizontal="center" vertical="center" wrapText="1"/>
    </xf>
    <xf numFmtId="0" fontId="8" fillId="0" borderId="20" xfId="0" applyFont="1" applyBorder="1" applyAlignment="1">
      <alignment wrapText="1"/>
    </xf>
    <xf numFmtId="0" fontId="8" fillId="0" borderId="27" xfId="0" applyFont="1" applyBorder="1" applyAlignment="1">
      <alignment wrapText="1"/>
    </xf>
    <xf numFmtId="169" fontId="7" fillId="0" borderId="23" xfId="0" applyNumberFormat="1" applyFont="1" applyBorder="1" applyAlignment="1">
      <alignment horizontal="center"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23" xfId="0" applyFont="1" applyBorder="1" applyAlignment="1">
      <alignment horizontal="justify" vertical="center" wrapText="1"/>
    </xf>
    <xf numFmtId="0" fontId="14" fillId="3" borderId="20" xfId="0" applyFont="1" applyFill="1" applyBorder="1" applyAlignment="1">
      <alignment horizontal="left" vertical="center" wrapText="1"/>
    </xf>
    <xf numFmtId="0" fontId="14" fillId="3" borderId="28" xfId="0" applyFont="1" applyFill="1" applyBorder="1" applyAlignment="1">
      <alignment horizontal="left" vertical="center" wrapText="1"/>
    </xf>
    <xf numFmtId="170" fontId="7" fillId="0" borderId="20" xfId="0" applyNumberFormat="1" applyFont="1" applyBorder="1" applyAlignment="1">
      <alignment horizontal="center" vertical="center" wrapText="1"/>
    </xf>
    <xf numFmtId="170" fontId="12" fillId="0" borderId="20" xfId="0" applyNumberFormat="1" applyFont="1" applyBorder="1" applyAlignment="1">
      <alignment horizontal="center" vertical="center" wrapText="1"/>
    </xf>
    <xf numFmtId="0" fontId="17" fillId="3" borderId="20" xfId="0" applyFont="1" applyFill="1" applyBorder="1" applyAlignment="1">
      <alignment horizontal="left" vertical="center" wrapText="1"/>
    </xf>
    <xf numFmtId="0" fontId="8" fillId="0" borderId="20" xfId="0" applyNumberFormat="1" applyFont="1" applyBorder="1" applyAlignment="1">
      <alignment horizontal="center" vertical="center" wrapText="1"/>
    </xf>
    <xf numFmtId="0" fontId="16" fillId="3" borderId="20" xfId="0" applyFont="1" applyFill="1" applyBorder="1" applyAlignment="1">
      <alignment horizontal="left" vertical="center" wrapText="1"/>
    </xf>
    <xf numFmtId="0" fontId="40" fillId="0" borderId="21" xfId="0" applyFont="1" applyBorder="1" applyAlignment="1">
      <alignment horizontal="left" vertical="center" wrapText="1"/>
    </xf>
    <xf numFmtId="0" fontId="75" fillId="0" borderId="22" xfId="0" applyFont="1" applyBorder="1" applyAlignment="1">
      <alignment horizontal="left" vertical="center" wrapText="1"/>
    </xf>
    <xf numFmtId="0" fontId="75" fillId="0" borderId="23" xfId="0" applyFont="1" applyBorder="1" applyAlignment="1">
      <alignment horizontal="left" vertical="center" wrapText="1"/>
    </xf>
    <xf numFmtId="169" fontId="7" fillId="0" borderId="20" xfId="1" applyNumberFormat="1" applyFont="1" applyBorder="1" applyAlignment="1">
      <alignment horizontal="center" vertical="center" wrapText="1"/>
    </xf>
    <xf numFmtId="169" fontId="12" fillId="0" borderId="20" xfId="1" applyNumberFormat="1" applyFont="1" applyBorder="1" applyAlignment="1">
      <alignment horizontal="center" vertical="center" wrapText="1"/>
    </xf>
    <xf numFmtId="171" fontId="15" fillId="0" borderId="20" xfId="1" applyNumberFormat="1" applyFont="1" applyBorder="1" applyAlignment="1">
      <alignment horizontal="center" vertical="center" wrapText="1"/>
    </xf>
    <xf numFmtId="169" fontId="8" fillId="0" borderId="20" xfId="0" applyNumberFormat="1" applyFont="1" applyBorder="1" applyAlignment="1">
      <alignment horizontal="center" vertical="center" wrapText="1"/>
    </xf>
    <xf numFmtId="169" fontId="38" fillId="0" borderId="20" xfId="0" applyNumberFormat="1" applyFont="1" applyBorder="1" applyAlignment="1">
      <alignment horizontal="center" vertical="center" wrapText="1"/>
    </xf>
    <xf numFmtId="0" fontId="28" fillId="0" borderId="20" xfId="0" applyFont="1" applyFill="1" applyBorder="1" applyAlignment="1">
      <alignment horizontal="left" vertical="center" wrapText="1"/>
    </xf>
    <xf numFmtId="0" fontId="39"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3" xfId="0" applyFont="1" applyBorder="1" applyAlignment="1">
      <alignment horizontal="justify" vertical="center" wrapText="1"/>
    </xf>
    <xf numFmtId="171" fontId="60" fillId="0" borderId="20" xfId="1" applyNumberFormat="1" applyFont="1" applyBorder="1" applyAlignment="1">
      <alignment horizontal="center" vertical="center" wrapText="1"/>
    </xf>
    <xf numFmtId="2" fontId="7" fillId="0" borderId="20" xfId="1" applyNumberFormat="1" applyFont="1" applyBorder="1" applyAlignment="1">
      <alignment horizontal="center" vertical="center" wrapText="1"/>
    </xf>
    <xf numFmtId="0" fontId="68" fillId="0" borderId="20" xfId="0" applyNumberFormat="1" applyFont="1" applyBorder="1" applyAlignment="1">
      <alignment horizontal="center" vertical="center" wrapText="1"/>
    </xf>
    <xf numFmtId="0" fontId="76" fillId="0" borderId="0"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10" fillId="0" borderId="0" xfId="0" applyFont="1" applyAlignment="1">
      <alignment horizontal="center" vertical="center" wrapText="1"/>
    </xf>
    <xf numFmtId="0" fontId="8" fillId="0" borderId="5" xfId="0" applyFont="1" applyBorder="1" applyAlignment="1">
      <alignment vertical="center" wrapText="1"/>
    </xf>
    <xf numFmtId="0" fontId="77"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16" fillId="0" borderId="1" xfId="0" applyFont="1" applyBorder="1" applyAlignment="1">
      <alignment vertical="center" wrapText="1"/>
    </xf>
    <xf numFmtId="0" fontId="12" fillId="0" borderId="1" xfId="0" applyFont="1" applyBorder="1" applyAlignment="1">
      <alignment vertical="center" wrapText="1"/>
    </xf>
  </cellXfs>
  <cellStyles count="2">
    <cellStyle name="Обычный" xfId="0" builtinId="0"/>
    <cellStyle name="Финансовый" xfId="1" builtinId="3"/>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workbookViewId="0">
      <selection activeCell="C13" sqref="C13"/>
    </sheetView>
  </sheetViews>
  <sheetFormatPr defaultRowHeight="12.75" x14ac:dyDescent="0.2"/>
  <cols>
    <col min="2" max="2" width="36.140625" customWidth="1"/>
  </cols>
  <sheetData>
    <row r="1" spans="1:11" ht="19.5" thickBot="1" x14ac:dyDescent="0.25">
      <c r="A1" s="1">
        <v>1</v>
      </c>
      <c r="B1" s="2">
        <v>1000000</v>
      </c>
      <c r="C1" s="3"/>
      <c r="D1" s="41" t="s">
        <v>0</v>
      </c>
      <c r="E1" s="41"/>
      <c r="F1" s="41"/>
      <c r="G1" s="41"/>
      <c r="H1" s="41"/>
      <c r="I1" s="41"/>
      <c r="J1" s="41"/>
      <c r="K1" s="41"/>
    </row>
    <row r="2" spans="1:11" ht="15" x14ac:dyDescent="0.2">
      <c r="A2" s="3"/>
      <c r="B2" s="5" t="s">
        <v>1</v>
      </c>
      <c r="C2" s="3"/>
      <c r="D2" s="43" t="s">
        <v>2</v>
      </c>
      <c r="E2" s="43"/>
      <c r="F2" s="43"/>
      <c r="G2" s="43"/>
      <c r="H2" s="43"/>
      <c r="I2" s="43"/>
      <c r="J2" s="43"/>
      <c r="K2" s="43"/>
    </row>
    <row r="3" spans="1:11" ht="19.5" thickBot="1" x14ac:dyDescent="0.25">
      <c r="A3" s="1">
        <v>2</v>
      </c>
      <c r="B3" s="2">
        <v>1010000</v>
      </c>
      <c r="C3" s="3"/>
      <c r="D3" s="41" t="s">
        <v>0</v>
      </c>
      <c r="E3" s="41"/>
      <c r="F3" s="41"/>
      <c r="G3" s="41"/>
      <c r="H3" s="41"/>
      <c r="I3" s="41"/>
      <c r="J3" s="41"/>
      <c r="K3" s="41"/>
    </row>
    <row r="4" spans="1:11" ht="15" x14ac:dyDescent="0.2">
      <c r="A4" s="3"/>
      <c r="B4" s="5" t="s">
        <v>1</v>
      </c>
      <c r="C4" s="3"/>
      <c r="D4" s="43" t="s">
        <v>3</v>
      </c>
      <c r="E4" s="43"/>
      <c r="F4" s="43"/>
      <c r="G4" s="43"/>
      <c r="H4" s="43"/>
      <c r="I4" s="43"/>
      <c r="J4" s="43"/>
      <c r="K4" s="43"/>
    </row>
    <row r="5" spans="1:11" ht="37.5" customHeight="1" thickBot="1" x14ac:dyDescent="0.25">
      <c r="A5" s="1">
        <v>3</v>
      </c>
      <c r="B5" s="2">
        <v>1010160</v>
      </c>
      <c r="C5" s="1">
        <v>111</v>
      </c>
      <c r="D5" s="44" t="s">
        <v>4</v>
      </c>
      <c r="E5" s="44"/>
      <c r="F5" s="44"/>
      <c r="G5" s="44"/>
      <c r="H5" s="44"/>
      <c r="I5" s="44"/>
      <c r="J5" s="44"/>
      <c r="K5" s="44"/>
    </row>
    <row r="6" spans="1:11" ht="15" x14ac:dyDescent="0.2">
      <c r="A6" s="3"/>
      <c r="B6" s="5" t="s">
        <v>1</v>
      </c>
      <c r="C6" s="5" t="s">
        <v>5</v>
      </c>
      <c r="D6" s="3"/>
      <c r="E6" s="3"/>
      <c r="F6" s="3"/>
      <c r="G6" s="3"/>
      <c r="H6" s="3"/>
      <c r="I6" s="3"/>
      <c r="J6" s="3"/>
      <c r="K6" s="3"/>
    </row>
    <row r="7" spans="1:11" ht="19.5" customHeight="1" x14ac:dyDescent="0.2">
      <c r="A7" s="1">
        <v>4</v>
      </c>
      <c r="B7" s="1" t="s">
        <v>6</v>
      </c>
      <c r="C7" s="45" t="s">
        <v>7</v>
      </c>
      <c r="D7" s="45"/>
      <c r="E7" s="45"/>
      <c r="F7" s="45"/>
      <c r="G7" s="45"/>
      <c r="H7" s="45"/>
      <c r="I7" s="45"/>
      <c r="J7" s="45"/>
      <c r="K7" s="45"/>
    </row>
    <row r="8" spans="1:11" ht="18.75" customHeight="1" x14ac:dyDescent="0.2">
      <c r="A8" s="1">
        <v>5</v>
      </c>
      <c r="B8" s="46" t="s">
        <v>8</v>
      </c>
      <c r="C8" s="46"/>
      <c r="D8" s="46"/>
      <c r="E8" s="46"/>
      <c r="F8" s="46"/>
      <c r="G8" s="46"/>
      <c r="H8" s="46"/>
      <c r="I8" s="46"/>
      <c r="J8" s="46"/>
      <c r="K8" s="46"/>
    </row>
    <row r="9" spans="1:11" ht="16.5" thickBot="1" x14ac:dyDescent="0.25">
      <c r="A9" s="48" t="s">
        <v>9</v>
      </c>
      <c r="B9" s="48"/>
      <c r="C9" s="48"/>
      <c r="D9" s="48"/>
      <c r="E9" s="48"/>
      <c r="F9" s="48"/>
      <c r="G9" s="48"/>
      <c r="H9" s="48"/>
      <c r="I9" s="48"/>
      <c r="J9" s="48"/>
      <c r="K9" s="48"/>
    </row>
    <row r="10" spans="1:11" ht="16.5" thickBot="1" x14ac:dyDescent="0.25">
      <c r="A10" s="49" t="s">
        <v>10</v>
      </c>
      <c r="B10" s="49" t="s">
        <v>11</v>
      </c>
      <c r="C10" s="52" t="s">
        <v>12</v>
      </c>
      <c r="D10" s="51"/>
      <c r="E10" s="53"/>
      <c r="F10" s="52" t="s">
        <v>13</v>
      </c>
      <c r="G10" s="51"/>
      <c r="H10" s="53"/>
      <c r="I10" s="52" t="s">
        <v>14</v>
      </c>
      <c r="J10" s="51"/>
      <c r="K10" s="53"/>
    </row>
    <row r="11" spans="1:11" ht="23.25" thickBot="1" x14ac:dyDescent="0.25">
      <c r="A11" s="50"/>
      <c r="B11" s="50"/>
      <c r="C11" s="7" t="s">
        <v>15</v>
      </c>
      <c r="D11" s="7" t="s">
        <v>16</v>
      </c>
      <c r="E11" s="7" t="s">
        <v>17</v>
      </c>
      <c r="F11" s="7" t="s">
        <v>15</v>
      </c>
      <c r="G11" s="7" t="s">
        <v>18</v>
      </c>
      <c r="H11" s="7" t="s">
        <v>17</v>
      </c>
      <c r="I11" s="7" t="s">
        <v>19</v>
      </c>
      <c r="J11" s="7" t="s">
        <v>20</v>
      </c>
      <c r="K11" s="7" t="s">
        <v>17</v>
      </c>
    </row>
    <row r="12" spans="1:11" ht="13.5" thickBot="1" x14ac:dyDescent="0.25">
      <c r="A12" s="8"/>
      <c r="B12" s="7"/>
      <c r="C12" s="7">
        <v>1</v>
      </c>
      <c r="D12" s="7">
        <v>2</v>
      </c>
      <c r="E12" s="7">
        <v>3</v>
      </c>
      <c r="F12" s="7">
        <v>4</v>
      </c>
      <c r="G12" s="7">
        <v>5</v>
      </c>
      <c r="H12" s="7">
        <v>6</v>
      </c>
      <c r="I12" s="7">
        <v>7</v>
      </c>
      <c r="J12" s="7">
        <v>8</v>
      </c>
      <c r="K12" s="7">
        <v>9</v>
      </c>
    </row>
    <row r="13" spans="1:11" ht="16.5" thickBot="1" x14ac:dyDescent="0.25">
      <c r="A13" s="9">
        <v>1</v>
      </c>
      <c r="B13" s="10" t="s">
        <v>21</v>
      </c>
      <c r="C13" s="11">
        <v>1976.9</v>
      </c>
      <c r="D13" s="11">
        <v>10</v>
      </c>
      <c r="E13" s="12">
        <v>1986.9</v>
      </c>
      <c r="F13" s="11">
        <v>1913.7</v>
      </c>
      <c r="G13" s="11">
        <v>0</v>
      </c>
      <c r="H13" s="12">
        <v>1913.7</v>
      </c>
      <c r="I13" s="11">
        <v>-63.2</v>
      </c>
      <c r="J13" s="11">
        <v>-10</v>
      </c>
      <c r="K13" s="12">
        <v>-73.2</v>
      </c>
    </row>
    <row r="14" spans="1:11" ht="15.75" customHeight="1" x14ac:dyDescent="0.2">
      <c r="A14" s="54" t="s">
        <v>22</v>
      </c>
      <c r="B14" s="54"/>
      <c r="C14" s="54"/>
      <c r="D14" s="54"/>
      <c r="E14" s="54"/>
      <c r="F14" s="54"/>
      <c r="G14" s="54"/>
      <c r="H14" s="54"/>
      <c r="I14" s="54"/>
      <c r="J14" s="54"/>
      <c r="K14" s="54"/>
    </row>
    <row r="15" spans="1:11" ht="18.75" customHeight="1" x14ac:dyDescent="0.2">
      <c r="A15" s="55" t="s">
        <v>23</v>
      </c>
      <c r="B15" s="55"/>
      <c r="C15" s="55"/>
      <c r="D15" s="55"/>
      <c r="E15" s="55"/>
      <c r="F15" s="55"/>
      <c r="G15" s="55"/>
      <c r="H15" s="55"/>
      <c r="I15" s="55"/>
      <c r="J15" s="55"/>
      <c r="K15" s="55"/>
    </row>
    <row r="16" spans="1:11" ht="37.5" customHeight="1" x14ac:dyDescent="0.2">
      <c r="A16" s="55" t="s">
        <v>24</v>
      </c>
      <c r="B16" s="55"/>
      <c r="C16" s="55"/>
      <c r="D16" s="55"/>
      <c r="E16" s="55"/>
      <c r="F16" s="55"/>
      <c r="G16" s="55"/>
      <c r="H16" s="55"/>
      <c r="I16" s="55"/>
      <c r="J16" s="55"/>
      <c r="K16" s="55"/>
    </row>
    <row r="17" spans="1:11" ht="37.5" customHeight="1" thickBot="1" x14ac:dyDescent="0.25">
      <c r="A17" s="56" t="s">
        <v>25</v>
      </c>
      <c r="B17" s="56"/>
      <c r="C17" s="56"/>
      <c r="D17" s="56"/>
      <c r="E17" s="56"/>
      <c r="F17" s="56"/>
      <c r="G17" s="56"/>
      <c r="H17" s="56"/>
      <c r="I17" s="56"/>
      <c r="J17" s="56"/>
      <c r="K17" s="56"/>
    </row>
    <row r="18" spans="1:11" ht="16.5" thickBot="1" x14ac:dyDescent="0.25">
      <c r="A18" s="13"/>
      <c r="B18" s="14" t="s">
        <v>26</v>
      </c>
      <c r="C18" s="15"/>
      <c r="D18" s="15"/>
      <c r="E18" s="15"/>
      <c r="F18" s="15"/>
      <c r="G18" s="15"/>
      <c r="H18" s="15"/>
      <c r="I18" s="15"/>
      <c r="J18" s="15"/>
      <c r="K18" s="15"/>
    </row>
    <row r="19" spans="1:11" ht="45.75" thickBot="1" x14ac:dyDescent="0.25">
      <c r="A19" s="16">
        <v>1</v>
      </c>
      <c r="B19" s="17" t="s">
        <v>27</v>
      </c>
      <c r="C19" s="11">
        <v>1976.9</v>
      </c>
      <c r="D19" s="11">
        <v>10</v>
      </c>
      <c r="E19" s="12">
        <v>1986.9</v>
      </c>
      <c r="F19" s="11">
        <v>1913.7</v>
      </c>
      <c r="G19" s="11">
        <v>0</v>
      </c>
      <c r="H19" s="12">
        <v>1913.7</v>
      </c>
      <c r="I19" s="11">
        <v>-63.2</v>
      </c>
      <c r="J19" s="11">
        <v>-10</v>
      </c>
      <c r="K19" s="12">
        <v>-73.2</v>
      </c>
    </row>
    <row r="20" spans="1:11" ht="15" x14ac:dyDescent="0.2">
      <c r="A20" s="3"/>
      <c r="B20" s="3"/>
      <c r="C20" s="3"/>
      <c r="D20" s="3"/>
      <c r="E20" s="3"/>
      <c r="F20" s="3"/>
      <c r="G20" s="3"/>
      <c r="H20" s="3"/>
      <c r="I20" s="3"/>
      <c r="J20" s="3"/>
      <c r="K20" s="3"/>
    </row>
    <row r="21" spans="1:11" ht="16.5" thickBot="1" x14ac:dyDescent="0.25">
      <c r="A21" s="47" t="s">
        <v>28</v>
      </c>
      <c r="B21" s="47"/>
      <c r="C21" s="47"/>
      <c r="D21" s="47"/>
      <c r="E21" s="47"/>
      <c r="F21" s="47"/>
      <c r="G21" s="47"/>
      <c r="H21" s="47"/>
      <c r="I21" s="47"/>
      <c r="J21" s="47"/>
      <c r="K21" s="47"/>
    </row>
    <row r="22" spans="1:11" ht="36.75" thickBot="1" x14ac:dyDescent="0.25">
      <c r="A22" s="18" t="s">
        <v>10</v>
      </c>
      <c r="B22" s="19" t="s">
        <v>11</v>
      </c>
      <c r="C22" s="20" t="s">
        <v>12</v>
      </c>
      <c r="D22" s="20" t="s">
        <v>13</v>
      </c>
      <c r="E22" s="20" t="s">
        <v>14</v>
      </c>
      <c r="F22" s="3"/>
      <c r="G22" s="3"/>
      <c r="H22" s="3"/>
      <c r="I22" s="3"/>
      <c r="J22" s="3"/>
      <c r="K22" s="3"/>
    </row>
    <row r="23" spans="1:11" ht="16.5" thickBot="1" x14ac:dyDescent="0.25">
      <c r="A23" s="21">
        <v>1</v>
      </c>
      <c r="B23" s="17" t="s">
        <v>29</v>
      </c>
      <c r="C23" s="17" t="s">
        <v>30</v>
      </c>
      <c r="D23" s="11">
        <v>58.5</v>
      </c>
      <c r="E23" s="17" t="s">
        <v>30</v>
      </c>
      <c r="F23" s="3"/>
      <c r="G23" s="3"/>
      <c r="H23" s="3"/>
      <c r="I23" s="3"/>
      <c r="J23" s="3"/>
      <c r="K23" s="3"/>
    </row>
    <row r="24" spans="1:11" ht="16.5" thickBot="1" x14ac:dyDescent="0.25">
      <c r="A24" s="13"/>
      <c r="B24" s="17" t="s">
        <v>26</v>
      </c>
      <c r="C24" s="15"/>
      <c r="D24" s="14"/>
      <c r="E24" s="15"/>
      <c r="F24" s="3"/>
      <c r="G24" s="3"/>
      <c r="H24" s="3"/>
      <c r="I24" s="3"/>
      <c r="J24" s="3"/>
      <c r="K24" s="3"/>
    </row>
    <row r="25" spans="1:11" ht="16.5" thickBot="1" x14ac:dyDescent="0.25">
      <c r="A25" s="21">
        <v>1.1000000000000001</v>
      </c>
      <c r="B25" s="17" t="s">
        <v>31</v>
      </c>
      <c r="C25" s="17" t="s">
        <v>30</v>
      </c>
      <c r="D25" s="11">
        <v>58.5</v>
      </c>
      <c r="E25" s="17" t="s">
        <v>30</v>
      </c>
      <c r="F25" s="3"/>
      <c r="G25" s="3"/>
      <c r="H25" s="3"/>
      <c r="I25" s="3"/>
      <c r="J25" s="3"/>
      <c r="K25" s="3"/>
    </row>
    <row r="26" spans="1:11" ht="15.75" thickBot="1" x14ac:dyDescent="0.25">
      <c r="A26" s="21">
        <v>1.2</v>
      </c>
      <c r="B26" s="17" t="s">
        <v>32</v>
      </c>
      <c r="C26" s="17" t="s">
        <v>30</v>
      </c>
      <c r="D26" s="15"/>
      <c r="E26" s="17" t="s">
        <v>30</v>
      </c>
      <c r="F26" s="3"/>
      <c r="G26" s="3"/>
      <c r="H26" s="3"/>
      <c r="I26" s="3"/>
      <c r="J26" s="3"/>
      <c r="K26" s="3"/>
    </row>
    <row r="27" spans="1:11" ht="150" customHeight="1" thickBot="1" x14ac:dyDescent="0.25">
      <c r="A27" s="57" t="s">
        <v>33</v>
      </c>
      <c r="B27" s="58"/>
      <c r="C27" s="58"/>
      <c r="D27" s="58"/>
      <c r="E27" s="59"/>
      <c r="F27" s="3"/>
      <c r="G27" s="3"/>
      <c r="H27" s="3"/>
      <c r="I27" s="3"/>
      <c r="J27" s="3"/>
      <c r="K27" s="3"/>
    </row>
    <row r="28" spans="1:11" ht="16.5" thickBot="1" x14ac:dyDescent="0.25">
      <c r="A28" s="21">
        <v>2</v>
      </c>
      <c r="B28" s="17" t="s">
        <v>34</v>
      </c>
      <c r="C28" s="11">
        <v>10</v>
      </c>
      <c r="D28" s="11">
        <v>43.7</v>
      </c>
      <c r="E28" s="11">
        <v>33.700000000000003</v>
      </c>
      <c r="F28" s="3"/>
      <c r="G28" s="3"/>
      <c r="H28" s="3"/>
      <c r="I28" s="3"/>
      <c r="J28" s="3"/>
      <c r="K28" s="3"/>
    </row>
    <row r="29" spans="1:11" ht="16.5" thickBot="1" x14ac:dyDescent="0.25">
      <c r="A29" s="13"/>
      <c r="B29" s="17" t="s">
        <v>26</v>
      </c>
      <c r="C29" s="11"/>
      <c r="D29" s="11"/>
      <c r="E29" s="11"/>
      <c r="F29" s="3"/>
      <c r="G29" s="3"/>
      <c r="H29" s="3"/>
      <c r="I29" s="3"/>
      <c r="J29" s="3"/>
      <c r="K29" s="3"/>
    </row>
    <row r="30" spans="1:11" ht="16.5" thickBot="1" x14ac:dyDescent="0.25">
      <c r="A30" s="21">
        <v>2.1</v>
      </c>
      <c r="B30" s="17" t="s">
        <v>31</v>
      </c>
      <c r="C30" s="11">
        <v>10</v>
      </c>
      <c r="D30" s="11">
        <v>43.7</v>
      </c>
      <c r="E30" s="11">
        <v>33.700000000000003</v>
      </c>
      <c r="F30" s="3"/>
      <c r="G30" s="3"/>
      <c r="H30" s="3"/>
      <c r="I30" s="3"/>
      <c r="J30" s="3"/>
      <c r="K30" s="3"/>
    </row>
    <row r="31" spans="1:11" ht="16.5" thickBot="1" x14ac:dyDescent="0.25">
      <c r="A31" s="21">
        <v>2.2000000000000002</v>
      </c>
      <c r="B31" s="17" t="s">
        <v>35</v>
      </c>
      <c r="C31" s="11"/>
      <c r="D31" s="11"/>
      <c r="E31" s="11">
        <v>0</v>
      </c>
      <c r="F31" s="3"/>
      <c r="G31" s="3"/>
      <c r="H31" s="3"/>
      <c r="I31" s="3"/>
      <c r="J31" s="3"/>
      <c r="K31" s="3"/>
    </row>
    <row r="32" spans="1:11" ht="16.5" thickBot="1" x14ac:dyDescent="0.25">
      <c r="A32" s="21">
        <v>2.2999999999999998</v>
      </c>
      <c r="B32" s="17" t="s">
        <v>36</v>
      </c>
      <c r="C32" s="11"/>
      <c r="D32" s="11"/>
      <c r="E32" s="11">
        <v>0</v>
      </c>
      <c r="F32" s="3"/>
      <c r="G32" s="3"/>
      <c r="H32" s="3"/>
      <c r="I32" s="3"/>
      <c r="J32" s="3"/>
      <c r="K32" s="3"/>
    </row>
    <row r="33" spans="1:11" ht="16.5" thickBot="1" x14ac:dyDescent="0.25">
      <c r="A33" s="21">
        <v>2.4</v>
      </c>
      <c r="B33" s="17" t="s">
        <v>37</v>
      </c>
      <c r="C33" s="11">
        <v>0</v>
      </c>
      <c r="D33" s="11">
        <v>0</v>
      </c>
      <c r="E33" s="11">
        <v>0</v>
      </c>
      <c r="F33" s="3"/>
      <c r="G33" s="3"/>
      <c r="H33" s="3"/>
      <c r="I33" s="3"/>
      <c r="J33" s="3"/>
      <c r="K33" s="3"/>
    </row>
    <row r="34" spans="1:11" ht="75" customHeight="1" thickBot="1" x14ac:dyDescent="0.25">
      <c r="A34" s="57" t="s">
        <v>38</v>
      </c>
      <c r="B34" s="58"/>
      <c r="C34" s="58"/>
      <c r="D34" s="58"/>
      <c r="E34" s="59"/>
      <c r="F34" s="3"/>
      <c r="G34" s="3"/>
      <c r="H34" s="3"/>
      <c r="I34" s="3"/>
      <c r="J34" s="3"/>
      <c r="K34" s="3"/>
    </row>
    <row r="35" spans="1:11" ht="16.5" thickBot="1" x14ac:dyDescent="0.25">
      <c r="A35" s="21">
        <v>3</v>
      </c>
      <c r="B35" s="17" t="s">
        <v>39</v>
      </c>
      <c r="C35" s="17" t="s">
        <v>30</v>
      </c>
      <c r="D35" s="11">
        <v>102.2</v>
      </c>
      <c r="E35" s="23"/>
      <c r="F35" s="3"/>
      <c r="G35" s="3"/>
      <c r="H35" s="3"/>
      <c r="I35" s="3"/>
      <c r="J35" s="3"/>
      <c r="K35" s="3"/>
    </row>
    <row r="36" spans="1:11" ht="16.5" thickBot="1" x14ac:dyDescent="0.25">
      <c r="A36" s="13"/>
      <c r="B36" s="17" t="s">
        <v>26</v>
      </c>
      <c r="C36" s="15"/>
      <c r="D36" s="11"/>
      <c r="E36" s="23"/>
      <c r="F36" s="3"/>
      <c r="G36" s="3"/>
      <c r="H36" s="3"/>
      <c r="I36" s="3"/>
      <c r="J36" s="3"/>
      <c r="K36" s="3"/>
    </row>
    <row r="37" spans="1:11" ht="16.5" thickBot="1" x14ac:dyDescent="0.25">
      <c r="A37" s="21">
        <v>3.1</v>
      </c>
      <c r="B37" s="17" t="s">
        <v>31</v>
      </c>
      <c r="C37" s="17" t="s">
        <v>30</v>
      </c>
      <c r="D37" s="11">
        <v>102.2</v>
      </c>
      <c r="E37" s="23"/>
      <c r="F37" s="3"/>
      <c r="G37" s="3"/>
      <c r="H37" s="3"/>
      <c r="I37" s="3"/>
      <c r="J37" s="3"/>
      <c r="K37" s="3"/>
    </row>
    <row r="38" spans="1:11" ht="15.75" thickBot="1" x14ac:dyDescent="0.25">
      <c r="A38" s="21">
        <v>3.2</v>
      </c>
      <c r="B38" s="17" t="s">
        <v>37</v>
      </c>
      <c r="C38" s="17" t="s">
        <v>30</v>
      </c>
      <c r="D38" s="23"/>
      <c r="E38" s="23"/>
      <c r="F38" s="3"/>
      <c r="G38" s="3"/>
      <c r="H38" s="3"/>
      <c r="I38" s="3"/>
      <c r="J38" s="3"/>
      <c r="K38" s="3"/>
    </row>
    <row r="39" spans="1:11" ht="15" x14ac:dyDescent="0.2">
      <c r="A39" s="3"/>
      <c r="B39" s="3"/>
      <c r="C39" s="3"/>
      <c r="D39" s="3"/>
      <c r="E39" s="3"/>
      <c r="F39" s="3"/>
      <c r="G39" s="3"/>
      <c r="H39" s="3"/>
      <c r="I39" s="3"/>
      <c r="J39" s="3"/>
      <c r="K39" s="3"/>
    </row>
    <row r="40" spans="1:11" ht="16.5" thickBot="1" x14ac:dyDescent="0.25">
      <c r="A40" s="48" t="s">
        <v>40</v>
      </c>
      <c r="B40" s="48"/>
      <c r="C40" s="48"/>
      <c r="D40" s="48"/>
      <c r="E40" s="48"/>
      <c r="F40" s="48"/>
      <c r="G40" s="48"/>
      <c r="H40" s="48"/>
      <c r="I40" s="48"/>
      <c r="J40" s="48"/>
      <c r="K40" s="48"/>
    </row>
    <row r="41" spans="1:11" ht="45" customHeight="1" thickBot="1" x14ac:dyDescent="0.25">
      <c r="A41" s="60" t="s">
        <v>10</v>
      </c>
      <c r="B41" s="60" t="s">
        <v>11</v>
      </c>
      <c r="C41" s="63" t="s">
        <v>41</v>
      </c>
      <c r="D41" s="62"/>
      <c r="E41" s="64"/>
      <c r="F41" s="63" t="s">
        <v>42</v>
      </c>
      <c r="G41" s="62"/>
      <c r="H41" s="64"/>
      <c r="I41" s="63" t="s">
        <v>14</v>
      </c>
      <c r="J41" s="62"/>
      <c r="K41" s="64"/>
    </row>
    <row r="42" spans="1:11" ht="30.75" thickBot="1" x14ac:dyDescent="0.25">
      <c r="A42" s="61"/>
      <c r="B42" s="61"/>
      <c r="C42" s="25" t="s">
        <v>43</v>
      </c>
      <c r="D42" s="25" t="s">
        <v>44</v>
      </c>
      <c r="E42" s="25" t="s">
        <v>17</v>
      </c>
      <c r="F42" s="25" t="s">
        <v>43</v>
      </c>
      <c r="G42" s="25" t="s">
        <v>44</v>
      </c>
      <c r="H42" s="25" t="s">
        <v>17</v>
      </c>
      <c r="I42" s="25" t="s">
        <v>43</v>
      </c>
      <c r="J42" s="25" t="s">
        <v>44</v>
      </c>
      <c r="K42" s="25" t="s">
        <v>17</v>
      </c>
    </row>
    <row r="43" spans="1:11" ht="15" thickBot="1" x14ac:dyDescent="0.25">
      <c r="A43" s="26">
        <v>1</v>
      </c>
      <c r="B43" s="27" t="s">
        <v>45</v>
      </c>
      <c r="C43" s="65"/>
      <c r="D43" s="66"/>
      <c r="E43" s="67"/>
      <c r="F43" s="65"/>
      <c r="G43" s="66"/>
      <c r="H43" s="67"/>
      <c r="I43" s="65"/>
      <c r="J43" s="66"/>
      <c r="K43" s="67"/>
    </row>
    <row r="44" spans="1:11" ht="16.5" thickBot="1" x14ac:dyDescent="0.25">
      <c r="A44" s="28"/>
      <c r="B44" s="29" t="s">
        <v>46</v>
      </c>
      <c r="C44" s="30">
        <v>8</v>
      </c>
      <c r="D44" s="31"/>
      <c r="E44" s="32">
        <v>8</v>
      </c>
      <c r="F44" s="31">
        <v>5</v>
      </c>
      <c r="G44" s="31"/>
      <c r="H44" s="32">
        <v>5</v>
      </c>
      <c r="I44" s="31">
        <v>-3</v>
      </c>
      <c r="J44" s="31">
        <v>0</v>
      </c>
      <c r="K44" s="32">
        <v>-3</v>
      </c>
    </row>
    <row r="45" spans="1:11" ht="26.25" thickBot="1" x14ac:dyDescent="0.25">
      <c r="A45" s="28"/>
      <c r="B45" s="29" t="s">
        <v>47</v>
      </c>
      <c r="C45" s="33">
        <v>8</v>
      </c>
      <c r="D45" s="31"/>
      <c r="E45" s="32">
        <v>8</v>
      </c>
      <c r="F45" s="34">
        <v>5</v>
      </c>
      <c r="G45" s="31"/>
      <c r="H45" s="32">
        <v>5</v>
      </c>
      <c r="I45" s="31">
        <v>-3</v>
      </c>
      <c r="J45" s="31">
        <v>0</v>
      </c>
      <c r="K45" s="32">
        <v>-3</v>
      </c>
    </row>
    <row r="46" spans="1:11" ht="26.25" thickBot="1" x14ac:dyDescent="0.25">
      <c r="A46" s="28"/>
      <c r="B46" s="29" t="s">
        <v>48</v>
      </c>
      <c r="C46" s="33">
        <v>2</v>
      </c>
      <c r="D46" s="31"/>
      <c r="E46" s="32">
        <v>2</v>
      </c>
      <c r="F46" s="31">
        <v>2</v>
      </c>
      <c r="G46" s="31"/>
      <c r="H46" s="32">
        <v>2</v>
      </c>
      <c r="I46" s="31">
        <v>0</v>
      </c>
      <c r="J46" s="31">
        <v>0</v>
      </c>
      <c r="K46" s="32">
        <v>0</v>
      </c>
    </row>
    <row r="47" spans="1:11" ht="16.5" thickBot="1" x14ac:dyDescent="0.25">
      <c r="A47" s="28"/>
      <c r="B47" s="29" t="s">
        <v>49</v>
      </c>
      <c r="C47" s="33">
        <v>6</v>
      </c>
      <c r="D47" s="31"/>
      <c r="E47" s="32">
        <v>6</v>
      </c>
      <c r="F47" s="31">
        <v>3</v>
      </c>
      <c r="G47" s="31"/>
      <c r="H47" s="32">
        <v>3</v>
      </c>
      <c r="I47" s="31">
        <v>-3</v>
      </c>
      <c r="J47" s="31">
        <v>0</v>
      </c>
      <c r="K47" s="32">
        <v>-3</v>
      </c>
    </row>
    <row r="48" spans="1:11" ht="16.5" thickBot="1" x14ac:dyDescent="0.25">
      <c r="A48" s="28"/>
      <c r="B48" s="29" t="s">
        <v>50</v>
      </c>
      <c r="C48" s="33">
        <v>5</v>
      </c>
      <c r="D48" s="31"/>
      <c r="E48" s="32">
        <v>5</v>
      </c>
      <c r="F48" s="31">
        <v>5</v>
      </c>
      <c r="G48" s="31"/>
      <c r="H48" s="32">
        <v>5</v>
      </c>
      <c r="I48" s="31">
        <v>0</v>
      </c>
      <c r="J48" s="31">
        <v>0</v>
      </c>
      <c r="K48" s="32">
        <v>0</v>
      </c>
    </row>
    <row r="49" spans="1:11" ht="16.5" thickBot="1" x14ac:dyDescent="0.25">
      <c r="A49" s="28"/>
      <c r="B49" s="29" t="s">
        <v>51</v>
      </c>
      <c r="C49" s="33">
        <v>5</v>
      </c>
      <c r="D49" s="31"/>
      <c r="E49" s="32">
        <v>5</v>
      </c>
      <c r="F49" s="31">
        <v>5</v>
      </c>
      <c r="G49" s="31"/>
      <c r="H49" s="32">
        <v>5</v>
      </c>
      <c r="I49" s="31">
        <v>0</v>
      </c>
      <c r="J49" s="31">
        <v>0</v>
      </c>
      <c r="K49" s="32">
        <v>0</v>
      </c>
    </row>
    <row r="50" spans="1:11" ht="16.5" thickBot="1" x14ac:dyDescent="0.25">
      <c r="A50" s="28"/>
      <c r="B50" s="29" t="s">
        <v>52</v>
      </c>
      <c r="C50" s="33">
        <v>0</v>
      </c>
      <c r="D50" s="31"/>
      <c r="E50" s="32">
        <v>0</v>
      </c>
      <c r="F50" s="31">
        <v>0</v>
      </c>
      <c r="G50" s="31"/>
      <c r="H50" s="32">
        <v>0</v>
      </c>
      <c r="I50" s="31">
        <v>0</v>
      </c>
      <c r="J50" s="31">
        <v>0</v>
      </c>
      <c r="K50" s="32">
        <v>0</v>
      </c>
    </row>
    <row r="51" spans="1:11" ht="16.5" thickBot="1" x14ac:dyDescent="0.25">
      <c r="A51" s="68" t="s">
        <v>53</v>
      </c>
      <c r="B51" s="69"/>
      <c r="C51" s="69"/>
      <c r="D51" s="69"/>
      <c r="E51" s="69"/>
      <c r="F51" s="69"/>
      <c r="G51" s="69"/>
      <c r="H51" s="69"/>
      <c r="I51" s="69"/>
      <c r="J51" s="69"/>
      <c r="K51" s="70"/>
    </row>
    <row r="52" spans="1:11" ht="19.5" thickBot="1" x14ac:dyDescent="0.25">
      <c r="A52" s="72" t="s">
        <v>54</v>
      </c>
      <c r="B52" s="73"/>
      <c r="C52" s="73"/>
      <c r="D52" s="73"/>
      <c r="E52" s="73"/>
      <c r="F52" s="73"/>
      <c r="G52" s="73"/>
      <c r="H52" s="73"/>
      <c r="I52" s="73"/>
      <c r="J52" s="73"/>
      <c r="K52" s="74"/>
    </row>
    <row r="53" spans="1:11" ht="15" thickBot="1" x14ac:dyDescent="0.25">
      <c r="A53" s="26">
        <v>2</v>
      </c>
      <c r="B53" s="27" t="s">
        <v>55</v>
      </c>
      <c r="C53" s="65"/>
      <c r="D53" s="66"/>
      <c r="E53" s="67"/>
      <c r="F53" s="65"/>
      <c r="G53" s="66"/>
      <c r="H53" s="67"/>
      <c r="I53" s="65"/>
      <c r="J53" s="66"/>
      <c r="K53" s="67"/>
    </row>
    <row r="54" spans="1:11" ht="26.25" thickBot="1" x14ac:dyDescent="0.25">
      <c r="A54" s="28"/>
      <c r="B54" s="29" t="s">
        <v>56</v>
      </c>
      <c r="C54" s="30">
        <v>485</v>
      </c>
      <c r="D54" s="31"/>
      <c r="E54" s="32">
        <v>485</v>
      </c>
      <c r="F54" s="31">
        <v>506</v>
      </c>
      <c r="G54" s="31"/>
      <c r="H54" s="32">
        <v>506</v>
      </c>
      <c r="I54" s="31">
        <v>21</v>
      </c>
      <c r="J54" s="31">
        <v>0</v>
      </c>
      <c r="K54" s="32">
        <v>21</v>
      </c>
    </row>
    <row r="55" spans="1:11" ht="26.25" thickBot="1" x14ac:dyDescent="0.25">
      <c r="A55" s="28"/>
      <c r="B55" s="29" t="s">
        <v>57</v>
      </c>
      <c r="C55" s="30">
        <v>39</v>
      </c>
      <c r="D55" s="31"/>
      <c r="E55" s="32">
        <v>39</v>
      </c>
      <c r="F55" s="31">
        <v>43</v>
      </c>
      <c r="G55" s="31"/>
      <c r="H55" s="32">
        <v>43</v>
      </c>
      <c r="I55" s="31">
        <v>4</v>
      </c>
      <c r="J55" s="31">
        <v>0</v>
      </c>
      <c r="K55" s="32">
        <v>4</v>
      </c>
    </row>
    <row r="56" spans="1:11" ht="16.5" thickBot="1" x14ac:dyDescent="0.25">
      <c r="A56" s="28"/>
      <c r="B56" s="29" t="s">
        <v>58</v>
      </c>
      <c r="C56" s="30">
        <v>220</v>
      </c>
      <c r="D56" s="31"/>
      <c r="E56" s="32">
        <v>220</v>
      </c>
      <c r="F56" s="31">
        <v>232</v>
      </c>
      <c r="G56" s="31"/>
      <c r="H56" s="32">
        <v>232</v>
      </c>
      <c r="I56" s="31">
        <v>12</v>
      </c>
      <c r="J56" s="31">
        <v>0</v>
      </c>
      <c r="K56" s="32">
        <v>12</v>
      </c>
    </row>
    <row r="57" spans="1:11" ht="16.5" thickBot="1" x14ac:dyDescent="0.25">
      <c r="A57" s="28"/>
      <c r="B57" s="35" t="s">
        <v>59</v>
      </c>
      <c r="C57" s="31"/>
      <c r="D57" s="31">
        <v>1</v>
      </c>
      <c r="E57" s="32">
        <v>1</v>
      </c>
      <c r="F57" s="31"/>
      <c r="G57" s="31">
        <v>1</v>
      </c>
      <c r="H57" s="32">
        <v>1</v>
      </c>
      <c r="I57" s="31">
        <v>0</v>
      </c>
      <c r="J57" s="31">
        <v>0</v>
      </c>
      <c r="K57" s="32">
        <v>0</v>
      </c>
    </row>
    <row r="58" spans="1:11" ht="16.5" thickBot="1" x14ac:dyDescent="0.25">
      <c r="A58" s="68" t="s">
        <v>60</v>
      </c>
      <c r="B58" s="69"/>
      <c r="C58" s="69"/>
      <c r="D58" s="69"/>
      <c r="E58" s="69"/>
      <c r="F58" s="69"/>
      <c r="G58" s="69"/>
      <c r="H58" s="69"/>
      <c r="I58" s="69"/>
      <c r="J58" s="69"/>
      <c r="K58" s="70"/>
    </row>
    <row r="59" spans="1:11" ht="37.5" customHeight="1" thickBot="1" x14ac:dyDescent="0.25">
      <c r="A59" s="72" t="s">
        <v>61</v>
      </c>
      <c r="B59" s="73"/>
      <c r="C59" s="73"/>
      <c r="D59" s="73"/>
      <c r="E59" s="73"/>
      <c r="F59" s="73"/>
      <c r="G59" s="73"/>
      <c r="H59" s="73"/>
      <c r="I59" s="73"/>
      <c r="J59" s="73"/>
      <c r="K59" s="74"/>
    </row>
    <row r="60" spans="1:11" ht="15" thickBot="1" x14ac:dyDescent="0.25">
      <c r="A60" s="26">
        <v>3</v>
      </c>
      <c r="B60" s="27" t="s">
        <v>62</v>
      </c>
      <c r="C60" s="65"/>
      <c r="D60" s="66"/>
      <c r="E60" s="67"/>
      <c r="F60" s="65"/>
      <c r="G60" s="66"/>
      <c r="H60" s="67"/>
      <c r="I60" s="65"/>
      <c r="J60" s="66"/>
      <c r="K60" s="67"/>
    </row>
    <row r="61" spans="1:11" ht="26.25" thickBot="1" x14ac:dyDescent="0.25">
      <c r="A61" s="28"/>
      <c r="B61" s="29" t="s">
        <v>63</v>
      </c>
      <c r="C61" s="30">
        <v>60</v>
      </c>
      <c r="D61" s="31"/>
      <c r="E61" s="32">
        <v>60</v>
      </c>
      <c r="F61" s="31">
        <v>101</v>
      </c>
      <c r="G61" s="31"/>
      <c r="H61" s="32">
        <v>101</v>
      </c>
      <c r="I61" s="31">
        <v>41</v>
      </c>
      <c r="J61" s="31">
        <v>0</v>
      </c>
      <c r="K61" s="32">
        <v>41</v>
      </c>
    </row>
    <row r="62" spans="1:11" ht="26.25" thickBot="1" x14ac:dyDescent="0.25">
      <c r="A62" s="28"/>
      <c r="B62" s="29" t="s">
        <v>64</v>
      </c>
      <c r="C62" s="30">
        <v>4</v>
      </c>
      <c r="D62" s="31"/>
      <c r="E62" s="32">
        <v>4</v>
      </c>
      <c r="F62" s="31">
        <v>8</v>
      </c>
      <c r="G62" s="31"/>
      <c r="H62" s="32">
        <v>8</v>
      </c>
      <c r="I62" s="31">
        <v>4</v>
      </c>
      <c r="J62" s="31">
        <v>0</v>
      </c>
      <c r="K62" s="32">
        <v>4</v>
      </c>
    </row>
    <row r="63" spans="1:11" ht="26.25" thickBot="1" x14ac:dyDescent="0.25">
      <c r="A63" s="28"/>
      <c r="B63" s="29" t="s">
        <v>65</v>
      </c>
      <c r="C63" s="30">
        <v>27</v>
      </c>
      <c r="D63" s="31"/>
      <c r="E63" s="32">
        <v>27</v>
      </c>
      <c r="F63" s="31">
        <v>46</v>
      </c>
      <c r="G63" s="31"/>
      <c r="H63" s="32">
        <v>46</v>
      </c>
      <c r="I63" s="31">
        <v>19</v>
      </c>
      <c r="J63" s="31">
        <v>0</v>
      </c>
      <c r="K63" s="32">
        <v>19</v>
      </c>
    </row>
    <row r="64" spans="1:11" ht="26.25" thickBot="1" x14ac:dyDescent="0.25">
      <c r="A64" s="28"/>
      <c r="B64" s="29" t="s">
        <v>66</v>
      </c>
      <c r="C64" s="30">
        <v>247</v>
      </c>
      <c r="D64" s="31"/>
      <c r="E64" s="32">
        <v>247</v>
      </c>
      <c r="F64" s="31">
        <v>382.7</v>
      </c>
      <c r="G64" s="31"/>
      <c r="H64" s="32">
        <v>382.7</v>
      </c>
      <c r="I64" s="31">
        <v>135.69999999999999</v>
      </c>
      <c r="J64" s="31">
        <v>0</v>
      </c>
      <c r="K64" s="32">
        <v>135.69999999999999</v>
      </c>
    </row>
    <row r="65" spans="1:11" ht="16.5" thickBot="1" x14ac:dyDescent="0.25">
      <c r="A65" s="28"/>
      <c r="B65" s="29" t="s">
        <v>67</v>
      </c>
      <c r="C65" s="30"/>
      <c r="D65" s="31">
        <v>50</v>
      </c>
      <c r="E65" s="32">
        <v>50</v>
      </c>
      <c r="F65" s="31"/>
      <c r="G65" s="31">
        <v>52</v>
      </c>
      <c r="H65" s="32">
        <v>52</v>
      </c>
      <c r="I65" s="31">
        <v>0</v>
      </c>
      <c r="J65" s="31">
        <v>2</v>
      </c>
      <c r="K65" s="32">
        <v>2</v>
      </c>
    </row>
    <row r="66" spans="1:11" ht="16.5" thickBot="1" x14ac:dyDescent="0.25">
      <c r="A66" s="68" t="s">
        <v>53</v>
      </c>
      <c r="B66" s="69"/>
      <c r="C66" s="69"/>
      <c r="D66" s="69"/>
      <c r="E66" s="69"/>
      <c r="F66" s="69"/>
      <c r="G66" s="69"/>
      <c r="H66" s="69"/>
      <c r="I66" s="69"/>
      <c r="J66" s="69"/>
      <c r="K66" s="70"/>
    </row>
    <row r="67" spans="1:11" ht="37.5" customHeight="1" x14ac:dyDescent="0.2">
      <c r="A67" s="76" t="s">
        <v>68</v>
      </c>
      <c r="B67" s="77"/>
      <c r="C67" s="77"/>
      <c r="D67" s="77"/>
      <c r="E67" s="77"/>
      <c r="F67" s="77"/>
      <c r="G67" s="77"/>
      <c r="H67" s="77"/>
      <c r="I67" s="77"/>
      <c r="J67" s="77"/>
      <c r="K67" s="78"/>
    </row>
    <row r="68" spans="1:11" ht="19.5" thickBot="1" x14ac:dyDescent="0.25">
      <c r="A68" s="71" t="s">
        <v>69</v>
      </c>
      <c r="B68" s="56"/>
      <c r="C68" s="56"/>
      <c r="D68" s="56"/>
      <c r="E68" s="56"/>
      <c r="F68" s="56"/>
      <c r="G68" s="56"/>
      <c r="H68" s="56"/>
      <c r="I68" s="56"/>
      <c r="J68" s="56"/>
      <c r="K68" s="79"/>
    </row>
    <row r="69" spans="1:11" ht="15" thickBot="1" x14ac:dyDescent="0.25">
      <c r="A69" s="26">
        <v>3</v>
      </c>
      <c r="B69" s="27" t="s">
        <v>70</v>
      </c>
      <c r="C69" s="36"/>
      <c r="D69" s="36"/>
      <c r="E69" s="36"/>
      <c r="F69" s="36"/>
      <c r="G69" s="36"/>
      <c r="H69" s="36"/>
      <c r="I69" s="36"/>
      <c r="J69" s="36"/>
      <c r="K69" s="36"/>
    </row>
    <row r="70" spans="1:11" ht="39" thickBot="1" x14ac:dyDescent="0.25">
      <c r="A70" s="28"/>
      <c r="B70" s="29" t="s">
        <v>71</v>
      </c>
      <c r="C70" s="30">
        <v>100</v>
      </c>
      <c r="D70" s="31"/>
      <c r="E70" s="32">
        <v>100</v>
      </c>
      <c r="F70" s="31">
        <v>104.3</v>
      </c>
      <c r="G70" s="31"/>
      <c r="H70" s="32">
        <v>104.3</v>
      </c>
      <c r="I70" s="31">
        <v>4.3</v>
      </c>
      <c r="J70" s="31">
        <v>0</v>
      </c>
      <c r="K70" s="32">
        <v>4.3</v>
      </c>
    </row>
    <row r="71" spans="1:11" ht="26.25" thickBot="1" x14ac:dyDescent="0.25">
      <c r="A71" s="28"/>
      <c r="B71" s="35" t="s">
        <v>72</v>
      </c>
      <c r="C71" s="31">
        <v>100</v>
      </c>
      <c r="D71" s="31"/>
      <c r="E71" s="32">
        <v>100</v>
      </c>
      <c r="F71" s="31">
        <v>110.3</v>
      </c>
      <c r="G71" s="31"/>
      <c r="H71" s="32">
        <v>110.3</v>
      </c>
      <c r="I71" s="31">
        <v>10.3</v>
      </c>
      <c r="J71" s="31">
        <v>0</v>
      </c>
      <c r="K71" s="32">
        <v>10.3</v>
      </c>
    </row>
    <row r="72" spans="1:11" ht="26.25" thickBot="1" x14ac:dyDescent="0.25">
      <c r="A72" s="28"/>
      <c r="B72" s="35" t="s">
        <v>73</v>
      </c>
      <c r="C72" s="31"/>
      <c r="D72" s="31">
        <v>11</v>
      </c>
      <c r="E72" s="32">
        <v>11</v>
      </c>
      <c r="F72" s="31"/>
      <c r="G72" s="31">
        <v>11</v>
      </c>
      <c r="H72" s="32">
        <v>11</v>
      </c>
      <c r="I72" s="31">
        <v>0</v>
      </c>
      <c r="J72" s="31">
        <v>0</v>
      </c>
      <c r="K72" s="32">
        <v>0</v>
      </c>
    </row>
    <row r="73" spans="1:11" ht="17.25" thickBot="1" x14ac:dyDescent="0.25">
      <c r="A73" s="80" t="s">
        <v>74</v>
      </c>
      <c r="B73" s="81"/>
      <c r="C73" s="81"/>
      <c r="D73" s="81"/>
      <c r="E73" s="81"/>
      <c r="F73" s="81"/>
      <c r="G73" s="81"/>
      <c r="H73" s="81"/>
      <c r="I73" s="81"/>
      <c r="J73" s="81"/>
      <c r="K73" s="82"/>
    </row>
    <row r="74" spans="1:11" ht="18.75" customHeight="1" x14ac:dyDescent="0.2">
      <c r="A74" s="77" t="s">
        <v>75</v>
      </c>
      <c r="B74" s="77"/>
      <c r="C74" s="77"/>
      <c r="D74" s="77"/>
      <c r="E74" s="77"/>
      <c r="F74" s="77"/>
      <c r="G74" s="77"/>
      <c r="H74" s="77"/>
      <c r="I74" s="77"/>
      <c r="J74" s="77"/>
      <c r="K74" s="77"/>
    </row>
    <row r="75" spans="1:11" ht="28.5" customHeight="1" x14ac:dyDescent="0.2">
      <c r="A75" s="83" t="s">
        <v>76</v>
      </c>
      <c r="B75" s="83"/>
      <c r="C75" s="83"/>
      <c r="D75" s="83"/>
      <c r="E75" s="83"/>
      <c r="F75" s="83"/>
      <c r="G75" s="83"/>
      <c r="H75" s="83"/>
      <c r="I75" s="83"/>
      <c r="J75" s="83"/>
      <c r="K75" s="83"/>
    </row>
    <row r="76" spans="1:11" ht="18.75" customHeight="1" x14ac:dyDescent="0.2">
      <c r="A76" s="84" t="s">
        <v>77</v>
      </c>
      <c r="B76" s="84"/>
      <c r="C76" s="84"/>
      <c r="D76" s="84"/>
      <c r="E76" s="84"/>
      <c r="F76" s="84"/>
      <c r="G76" s="84"/>
      <c r="H76" s="84"/>
      <c r="I76" s="84"/>
      <c r="J76" s="84"/>
      <c r="K76" s="84"/>
    </row>
    <row r="77" spans="1:11" ht="93.75" customHeight="1" x14ac:dyDescent="0.2">
      <c r="A77" s="84" t="s">
        <v>78</v>
      </c>
      <c r="B77" s="84"/>
      <c r="C77" s="84"/>
      <c r="D77" s="84"/>
      <c r="E77" s="84"/>
      <c r="F77" s="84"/>
      <c r="G77" s="84"/>
      <c r="H77" s="84"/>
      <c r="I77" s="84"/>
      <c r="J77" s="84"/>
      <c r="K77" s="84"/>
    </row>
    <row r="78" spans="1:11" ht="37.5" customHeight="1" x14ac:dyDescent="0.2">
      <c r="A78" s="84" t="s">
        <v>79</v>
      </c>
      <c r="B78" s="84"/>
      <c r="C78" s="84"/>
      <c r="D78" s="84"/>
      <c r="E78" s="84"/>
      <c r="F78" s="84"/>
      <c r="G78" s="84"/>
      <c r="H78" s="84"/>
      <c r="I78" s="84"/>
      <c r="J78" s="84"/>
      <c r="K78" s="84"/>
    </row>
    <row r="79" spans="1:11" ht="75" customHeight="1" x14ac:dyDescent="0.2">
      <c r="A79" s="84" t="s">
        <v>80</v>
      </c>
      <c r="B79" s="84"/>
      <c r="C79" s="84"/>
      <c r="D79" s="84"/>
      <c r="E79" s="84"/>
      <c r="F79" s="84"/>
      <c r="G79" s="84"/>
      <c r="H79" s="84"/>
      <c r="I79" s="84"/>
      <c r="J79" s="84"/>
      <c r="K79" s="84"/>
    </row>
    <row r="80" spans="1:11" ht="14.25" customHeight="1" x14ac:dyDescent="0.2">
      <c r="A80" s="85" t="s">
        <v>81</v>
      </c>
      <c r="B80" s="85"/>
      <c r="C80" s="85"/>
      <c r="D80" s="85"/>
      <c r="E80" s="85"/>
      <c r="F80" s="85"/>
      <c r="G80" s="85"/>
      <c r="H80" s="85"/>
      <c r="I80" s="85"/>
      <c r="J80" s="85"/>
      <c r="K80" s="85"/>
    </row>
    <row r="81" spans="1:11" ht="37.5" customHeight="1" x14ac:dyDescent="0.2">
      <c r="A81" s="84" t="s">
        <v>82</v>
      </c>
      <c r="B81" s="84"/>
      <c r="C81" s="84"/>
      <c r="D81" s="84"/>
      <c r="E81" s="84"/>
      <c r="F81" s="84"/>
      <c r="G81" s="84"/>
      <c r="H81" s="84"/>
      <c r="I81" s="84"/>
      <c r="J81" s="84"/>
      <c r="K81" s="84"/>
    </row>
    <row r="82" spans="1:11" ht="16.5" thickBot="1" x14ac:dyDescent="0.25">
      <c r="A82" s="87" t="s">
        <v>83</v>
      </c>
      <c r="B82" s="87"/>
      <c r="C82" s="87"/>
      <c r="D82" s="87"/>
      <c r="E82" s="87"/>
      <c r="F82" s="87"/>
      <c r="G82" s="87"/>
      <c r="H82" s="87"/>
      <c r="I82" s="87"/>
      <c r="J82" s="87"/>
      <c r="K82" s="87"/>
    </row>
    <row r="83" spans="1:11" ht="30" customHeight="1" thickBot="1" x14ac:dyDescent="0.25">
      <c r="A83" s="60" t="s">
        <v>10</v>
      </c>
      <c r="B83" s="60" t="s">
        <v>11</v>
      </c>
      <c r="C83" s="89" t="s">
        <v>84</v>
      </c>
      <c r="D83" s="88"/>
      <c r="E83" s="90"/>
      <c r="F83" s="89" t="s">
        <v>85</v>
      </c>
      <c r="G83" s="88"/>
      <c r="H83" s="90"/>
      <c r="I83" s="89" t="s">
        <v>86</v>
      </c>
      <c r="J83" s="88"/>
      <c r="K83" s="90"/>
    </row>
    <row r="84" spans="1:11" ht="23.25" thickBot="1" x14ac:dyDescent="0.25">
      <c r="A84" s="61"/>
      <c r="B84" s="61"/>
      <c r="C84" s="37" t="s">
        <v>15</v>
      </c>
      <c r="D84" s="37" t="s">
        <v>16</v>
      </c>
      <c r="E84" s="37" t="s">
        <v>17</v>
      </c>
      <c r="F84" s="37" t="s">
        <v>15</v>
      </c>
      <c r="G84" s="37" t="s">
        <v>16</v>
      </c>
      <c r="H84" s="37" t="s">
        <v>17</v>
      </c>
      <c r="I84" s="37" t="s">
        <v>15</v>
      </c>
      <c r="J84" s="37" t="s">
        <v>16</v>
      </c>
      <c r="K84" s="37" t="s">
        <v>17</v>
      </c>
    </row>
    <row r="85" spans="1:11" ht="16.5" thickBot="1" x14ac:dyDescent="0.25">
      <c r="A85" s="28"/>
      <c r="B85" s="25" t="s">
        <v>21</v>
      </c>
      <c r="C85" s="31">
        <v>1955.5</v>
      </c>
      <c r="D85" s="31">
        <v>26.3</v>
      </c>
      <c r="E85" s="32">
        <v>1981.8</v>
      </c>
      <c r="F85" s="31">
        <v>1913.7</v>
      </c>
      <c r="G85" s="31">
        <v>0</v>
      </c>
      <c r="H85" s="32">
        <v>1913.7</v>
      </c>
      <c r="I85" s="31">
        <v>-2.1</v>
      </c>
      <c r="J85" s="31">
        <v>-100</v>
      </c>
      <c r="K85" s="32">
        <v>-3.4</v>
      </c>
    </row>
    <row r="86" spans="1:11" ht="28.5" customHeight="1" x14ac:dyDescent="0.2">
      <c r="A86" s="91" t="s">
        <v>87</v>
      </c>
      <c r="B86" s="91"/>
      <c r="C86" s="91"/>
      <c r="D86" s="91"/>
      <c r="E86" s="91"/>
      <c r="F86" s="91"/>
      <c r="G86" s="91"/>
      <c r="H86" s="91"/>
      <c r="I86" s="91"/>
      <c r="J86" s="91"/>
      <c r="K86" s="91"/>
    </row>
    <row r="87" spans="1:11" ht="56.25" customHeight="1" x14ac:dyDescent="0.2">
      <c r="A87" s="84" t="s">
        <v>88</v>
      </c>
      <c r="B87" s="84"/>
      <c r="C87" s="84"/>
      <c r="D87" s="84"/>
      <c r="E87" s="84"/>
      <c r="F87" s="84"/>
      <c r="G87" s="84"/>
      <c r="H87" s="84"/>
      <c r="I87" s="84"/>
      <c r="J87" s="84"/>
      <c r="K87" s="84"/>
    </row>
    <row r="88" spans="1:11" ht="37.5" customHeight="1" thickBot="1" x14ac:dyDescent="0.25">
      <c r="A88" s="92" t="s">
        <v>89</v>
      </c>
      <c r="B88" s="92"/>
      <c r="C88" s="92"/>
      <c r="D88" s="92"/>
      <c r="E88" s="92"/>
      <c r="F88" s="92"/>
      <c r="G88" s="92"/>
      <c r="H88" s="92"/>
      <c r="I88" s="92"/>
      <c r="J88" s="92"/>
      <c r="K88" s="92"/>
    </row>
    <row r="89" spans="1:11" ht="15.75" thickBot="1" x14ac:dyDescent="0.25">
      <c r="A89" s="28"/>
      <c r="B89" s="25" t="s">
        <v>26</v>
      </c>
      <c r="C89" s="35"/>
      <c r="D89" s="35"/>
      <c r="E89" s="35"/>
      <c r="F89" s="35"/>
      <c r="G89" s="35"/>
      <c r="H89" s="35"/>
      <c r="I89" s="35"/>
      <c r="J89" s="35"/>
      <c r="K89" s="35"/>
    </row>
    <row r="90" spans="1:11" ht="45.75" thickBot="1" x14ac:dyDescent="0.25">
      <c r="A90" s="28"/>
      <c r="B90" s="17" t="s">
        <v>27</v>
      </c>
      <c r="C90" s="34">
        <v>1955.5</v>
      </c>
      <c r="D90" s="34">
        <v>26.3</v>
      </c>
      <c r="E90" s="38">
        <v>1981.8</v>
      </c>
      <c r="F90" s="34">
        <v>1913.7</v>
      </c>
      <c r="G90" s="34">
        <v>0</v>
      </c>
      <c r="H90" s="38">
        <v>1913.7</v>
      </c>
      <c r="I90" s="31">
        <v>-2.1</v>
      </c>
      <c r="J90" s="31">
        <v>-100</v>
      </c>
      <c r="K90" s="32">
        <v>-3.4</v>
      </c>
    </row>
    <row r="91" spans="1:11" ht="42.75" customHeight="1" thickBot="1" x14ac:dyDescent="0.25">
      <c r="A91" s="93" t="s">
        <v>90</v>
      </c>
      <c r="B91" s="94"/>
      <c r="C91" s="94"/>
      <c r="D91" s="94"/>
      <c r="E91" s="94"/>
      <c r="F91" s="94"/>
      <c r="G91" s="94"/>
      <c r="H91" s="94"/>
      <c r="I91" s="94"/>
      <c r="J91" s="94"/>
      <c r="K91" s="95"/>
    </row>
    <row r="92" spans="1:11" ht="75" customHeight="1" thickBot="1" x14ac:dyDescent="0.25">
      <c r="A92" s="96" t="s">
        <v>91</v>
      </c>
      <c r="B92" s="96"/>
      <c r="C92" s="96"/>
      <c r="D92" s="96"/>
      <c r="E92" s="96"/>
      <c r="F92" s="96"/>
      <c r="G92" s="96"/>
      <c r="H92" s="96"/>
      <c r="I92" s="96"/>
      <c r="J92" s="96"/>
      <c r="K92" s="96"/>
    </row>
    <row r="93" spans="1:11" ht="15" thickBot="1" x14ac:dyDescent="0.25">
      <c r="A93" s="26">
        <v>1</v>
      </c>
      <c r="B93" s="27" t="s">
        <v>45</v>
      </c>
      <c r="C93" s="36"/>
      <c r="D93" s="36"/>
      <c r="E93" s="36"/>
      <c r="F93" s="36"/>
      <c r="G93" s="36"/>
      <c r="H93" s="36"/>
      <c r="I93" s="36"/>
      <c r="J93" s="36"/>
      <c r="K93" s="36"/>
    </row>
    <row r="94" spans="1:11" ht="16.5" thickBot="1" x14ac:dyDescent="0.25">
      <c r="A94" s="28"/>
      <c r="B94" s="35" t="s">
        <v>46</v>
      </c>
      <c r="C94" s="31">
        <v>5</v>
      </c>
      <c r="D94" s="31" t="s">
        <v>92</v>
      </c>
      <c r="E94" s="32">
        <v>5</v>
      </c>
      <c r="F94" s="31">
        <v>5</v>
      </c>
      <c r="G94" s="31" t="s">
        <v>92</v>
      </c>
      <c r="H94" s="32">
        <v>5</v>
      </c>
      <c r="I94" s="31">
        <v>0</v>
      </c>
      <c r="J94" s="31" t="s">
        <v>92</v>
      </c>
      <c r="K94" s="32">
        <v>0</v>
      </c>
    </row>
    <row r="95" spans="1:11" ht="30.75" thickBot="1" x14ac:dyDescent="0.25">
      <c r="A95" s="28"/>
      <c r="B95" s="25" t="s">
        <v>47</v>
      </c>
      <c r="C95" s="31">
        <v>5</v>
      </c>
      <c r="D95" s="31" t="s">
        <v>92</v>
      </c>
      <c r="E95" s="32">
        <v>5</v>
      </c>
      <c r="F95" s="31">
        <v>5</v>
      </c>
      <c r="G95" s="31" t="s">
        <v>92</v>
      </c>
      <c r="H95" s="32">
        <v>5</v>
      </c>
      <c r="I95" s="31">
        <v>0</v>
      </c>
      <c r="J95" s="31" t="s">
        <v>92</v>
      </c>
      <c r="K95" s="32">
        <v>0</v>
      </c>
    </row>
    <row r="96" spans="1:11" ht="30.75" thickBot="1" x14ac:dyDescent="0.25">
      <c r="A96" s="28"/>
      <c r="B96" s="25" t="s">
        <v>48</v>
      </c>
      <c r="C96" s="31">
        <v>2</v>
      </c>
      <c r="D96" s="31" t="s">
        <v>92</v>
      </c>
      <c r="E96" s="32">
        <v>2</v>
      </c>
      <c r="F96" s="31">
        <v>2</v>
      </c>
      <c r="G96" s="31" t="s">
        <v>92</v>
      </c>
      <c r="H96" s="32">
        <v>2</v>
      </c>
      <c r="I96" s="31">
        <v>0</v>
      </c>
      <c r="J96" s="31" t="s">
        <v>92</v>
      </c>
      <c r="K96" s="32">
        <v>0</v>
      </c>
    </row>
    <row r="97" spans="1:11" ht="16.5" thickBot="1" x14ac:dyDescent="0.25">
      <c r="A97" s="28"/>
      <c r="B97" s="25" t="s">
        <v>49</v>
      </c>
      <c r="C97" s="31">
        <v>3</v>
      </c>
      <c r="D97" s="31" t="s">
        <v>92</v>
      </c>
      <c r="E97" s="32">
        <v>3</v>
      </c>
      <c r="F97" s="31">
        <v>3</v>
      </c>
      <c r="G97" s="31" t="s">
        <v>92</v>
      </c>
      <c r="H97" s="32">
        <v>3</v>
      </c>
      <c r="I97" s="31">
        <v>0</v>
      </c>
      <c r="J97" s="31" t="s">
        <v>92</v>
      </c>
      <c r="K97" s="32">
        <v>0</v>
      </c>
    </row>
    <row r="98" spans="1:11" ht="16.5" thickBot="1" x14ac:dyDescent="0.25">
      <c r="A98" s="28"/>
      <c r="B98" s="25" t="s">
        <v>50</v>
      </c>
      <c r="C98" s="31">
        <v>5</v>
      </c>
      <c r="D98" s="31" t="s">
        <v>92</v>
      </c>
      <c r="E98" s="32">
        <v>5</v>
      </c>
      <c r="F98" s="31">
        <v>5</v>
      </c>
      <c r="G98" s="31" t="s">
        <v>92</v>
      </c>
      <c r="H98" s="32">
        <v>5</v>
      </c>
      <c r="I98" s="31">
        <v>0</v>
      </c>
      <c r="J98" s="31" t="s">
        <v>92</v>
      </c>
      <c r="K98" s="32">
        <v>0</v>
      </c>
    </row>
    <row r="99" spans="1:11" ht="16.5" thickBot="1" x14ac:dyDescent="0.25">
      <c r="A99" s="28"/>
      <c r="B99" s="25" t="s">
        <v>51</v>
      </c>
      <c r="C99" s="31">
        <v>5</v>
      </c>
      <c r="D99" s="31" t="s">
        <v>92</v>
      </c>
      <c r="E99" s="32">
        <v>5</v>
      </c>
      <c r="F99" s="31">
        <v>5</v>
      </c>
      <c r="G99" s="31" t="s">
        <v>92</v>
      </c>
      <c r="H99" s="32">
        <v>5</v>
      </c>
      <c r="I99" s="31">
        <v>0</v>
      </c>
      <c r="J99" s="31" t="s">
        <v>92</v>
      </c>
      <c r="K99" s="32">
        <v>0</v>
      </c>
    </row>
    <row r="100" spans="1:11" ht="16.5" thickBot="1" x14ac:dyDescent="0.25">
      <c r="A100" s="28"/>
      <c r="B100" s="25" t="s">
        <v>52</v>
      </c>
      <c r="C100" s="31">
        <v>0</v>
      </c>
      <c r="D100" s="31" t="s">
        <v>92</v>
      </c>
      <c r="E100" s="32">
        <v>0</v>
      </c>
      <c r="F100" s="31">
        <v>0</v>
      </c>
      <c r="G100" s="31" t="s">
        <v>92</v>
      </c>
      <c r="H100" s="32">
        <v>0</v>
      </c>
      <c r="I100" s="31">
        <v>0</v>
      </c>
      <c r="J100" s="31" t="s">
        <v>92</v>
      </c>
      <c r="K100" s="32">
        <v>0</v>
      </c>
    </row>
    <row r="101" spans="1:11" ht="16.5" thickBot="1" x14ac:dyDescent="0.25">
      <c r="A101" s="26">
        <v>2</v>
      </c>
      <c r="B101" s="27" t="s">
        <v>55</v>
      </c>
      <c r="C101" s="32"/>
      <c r="D101" s="32"/>
      <c r="E101" s="32"/>
      <c r="F101" s="32"/>
      <c r="G101" s="32"/>
      <c r="H101" s="32"/>
      <c r="I101" s="32"/>
      <c r="J101" s="31"/>
      <c r="K101" s="32"/>
    </row>
    <row r="102" spans="1:11" ht="26.25" thickBot="1" x14ac:dyDescent="0.25">
      <c r="A102" s="28"/>
      <c r="B102" s="15" t="s">
        <v>56</v>
      </c>
      <c r="C102" s="31">
        <v>395</v>
      </c>
      <c r="D102" s="31" t="s">
        <v>92</v>
      </c>
      <c r="E102" s="32">
        <v>395</v>
      </c>
      <c r="F102" s="31">
        <v>506</v>
      </c>
      <c r="G102" s="31" t="s">
        <v>92</v>
      </c>
      <c r="H102" s="32">
        <v>506</v>
      </c>
      <c r="I102" s="31">
        <v>28.1</v>
      </c>
      <c r="J102" s="31" t="s">
        <v>92</v>
      </c>
      <c r="K102" s="32">
        <v>28.1</v>
      </c>
    </row>
    <row r="103" spans="1:11" ht="26.25" thickBot="1" x14ac:dyDescent="0.25">
      <c r="A103" s="28"/>
      <c r="B103" s="15" t="s">
        <v>57</v>
      </c>
      <c r="C103" s="31">
        <v>41</v>
      </c>
      <c r="D103" s="31" t="s">
        <v>92</v>
      </c>
      <c r="E103" s="32">
        <v>41</v>
      </c>
      <c r="F103" s="31">
        <v>43</v>
      </c>
      <c r="G103" s="31" t="s">
        <v>92</v>
      </c>
      <c r="H103" s="32">
        <v>43</v>
      </c>
      <c r="I103" s="31">
        <v>4.9000000000000004</v>
      </c>
      <c r="J103" s="31" t="s">
        <v>92</v>
      </c>
      <c r="K103" s="32">
        <v>4.9000000000000004</v>
      </c>
    </row>
    <row r="104" spans="1:11" ht="16.5" thickBot="1" x14ac:dyDescent="0.25">
      <c r="A104" s="28"/>
      <c r="B104" s="15" t="s">
        <v>58</v>
      </c>
      <c r="C104" s="31">
        <v>262</v>
      </c>
      <c r="D104" s="31" t="s">
        <v>92</v>
      </c>
      <c r="E104" s="32">
        <v>262</v>
      </c>
      <c r="F104" s="31">
        <v>232</v>
      </c>
      <c r="G104" s="31" t="s">
        <v>92</v>
      </c>
      <c r="H104" s="32">
        <v>232</v>
      </c>
      <c r="I104" s="31">
        <v>-11.5</v>
      </c>
      <c r="J104" s="31" t="s">
        <v>92</v>
      </c>
      <c r="K104" s="32">
        <v>-11.5</v>
      </c>
    </row>
    <row r="105" spans="1:11" ht="16.5" thickBot="1" x14ac:dyDescent="0.25">
      <c r="A105" s="28"/>
      <c r="B105" s="15" t="s">
        <v>59</v>
      </c>
      <c r="C105" s="31" t="s">
        <v>92</v>
      </c>
      <c r="D105" s="31">
        <v>1</v>
      </c>
      <c r="E105" s="32">
        <v>1</v>
      </c>
      <c r="F105" s="31" t="s">
        <v>92</v>
      </c>
      <c r="G105" s="31">
        <v>1</v>
      </c>
      <c r="H105" s="32">
        <v>1</v>
      </c>
      <c r="I105" s="31" t="s">
        <v>92</v>
      </c>
      <c r="J105" s="31">
        <v>0</v>
      </c>
      <c r="K105" s="32">
        <v>0</v>
      </c>
    </row>
    <row r="106" spans="1:11" ht="16.5" thickBot="1" x14ac:dyDescent="0.25">
      <c r="A106" s="26">
        <v>3</v>
      </c>
      <c r="B106" s="27" t="s">
        <v>62</v>
      </c>
      <c r="C106" s="32"/>
      <c r="D106" s="32"/>
      <c r="E106" s="32"/>
      <c r="F106" s="32"/>
      <c r="G106" s="32"/>
      <c r="H106" s="32"/>
      <c r="I106" s="32"/>
      <c r="J106" s="32"/>
      <c r="K106" s="32"/>
    </row>
    <row r="107" spans="1:11" ht="26.25" thickBot="1" x14ac:dyDescent="0.25">
      <c r="A107" s="28"/>
      <c r="B107" s="15" t="s">
        <v>63</v>
      </c>
      <c r="C107" s="31">
        <v>79</v>
      </c>
      <c r="D107" s="31" t="s">
        <v>92</v>
      </c>
      <c r="E107" s="32">
        <v>79</v>
      </c>
      <c r="F107" s="31">
        <v>101</v>
      </c>
      <c r="G107" s="31" t="s">
        <v>92</v>
      </c>
      <c r="H107" s="32">
        <v>101</v>
      </c>
      <c r="I107" s="31">
        <v>27.8</v>
      </c>
      <c r="J107" s="31" t="s">
        <v>92</v>
      </c>
      <c r="K107" s="32">
        <v>27.8</v>
      </c>
    </row>
    <row r="108" spans="1:11" ht="26.25" thickBot="1" x14ac:dyDescent="0.25">
      <c r="A108" s="28"/>
      <c r="B108" s="15" t="s">
        <v>64</v>
      </c>
      <c r="C108" s="31">
        <v>8</v>
      </c>
      <c r="D108" s="31" t="s">
        <v>92</v>
      </c>
      <c r="E108" s="32">
        <v>8</v>
      </c>
      <c r="F108" s="31">
        <v>8</v>
      </c>
      <c r="G108" s="31" t="s">
        <v>92</v>
      </c>
      <c r="H108" s="32">
        <v>8</v>
      </c>
      <c r="I108" s="31">
        <v>0</v>
      </c>
      <c r="J108" s="31" t="s">
        <v>92</v>
      </c>
      <c r="K108" s="32">
        <v>0</v>
      </c>
    </row>
    <row r="109" spans="1:11" ht="26.25" thickBot="1" x14ac:dyDescent="0.25">
      <c r="A109" s="28"/>
      <c r="B109" s="15" t="s">
        <v>65</v>
      </c>
      <c r="C109" s="31">
        <v>52</v>
      </c>
      <c r="D109" s="31" t="s">
        <v>92</v>
      </c>
      <c r="E109" s="32">
        <v>52</v>
      </c>
      <c r="F109" s="31">
        <v>46</v>
      </c>
      <c r="G109" s="31" t="s">
        <v>92</v>
      </c>
      <c r="H109" s="32">
        <v>46</v>
      </c>
      <c r="I109" s="31">
        <v>-11.5</v>
      </c>
      <c r="J109" s="31" t="s">
        <v>92</v>
      </c>
      <c r="K109" s="32">
        <v>-11.5</v>
      </c>
    </row>
    <row r="110" spans="1:11" ht="26.25" thickBot="1" x14ac:dyDescent="0.25">
      <c r="A110" s="28"/>
      <c r="B110" s="15" t="s">
        <v>66</v>
      </c>
      <c r="C110" s="31">
        <v>391.1</v>
      </c>
      <c r="D110" s="31" t="s">
        <v>92</v>
      </c>
      <c r="E110" s="32">
        <v>396.4</v>
      </c>
      <c r="F110" s="31">
        <v>382.7</v>
      </c>
      <c r="G110" s="31">
        <v>0</v>
      </c>
      <c r="H110" s="32">
        <v>382.7</v>
      </c>
      <c r="I110" s="31">
        <v>-2.1</v>
      </c>
      <c r="J110" s="31" t="s">
        <v>92</v>
      </c>
      <c r="K110" s="32">
        <v>-3.5</v>
      </c>
    </row>
    <row r="111" spans="1:11" ht="16.5" thickBot="1" x14ac:dyDescent="0.25">
      <c r="A111" s="28"/>
      <c r="B111" s="15" t="s">
        <v>67</v>
      </c>
      <c r="C111" s="31" t="s">
        <v>92</v>
      </c>
      <c r="D111" s="31">
        <v>47</v>
      </c>
      <c r="E111" s="32">
        <v>0</v>
      </c>
      <c r="F111" s="31" t="s">
        <v>92</v>
      </c>
      <c r="G111" s="31">
        <v>52</v>
      </c>
      <c r="H111" s="32">
        <v>52</v>
      </c>
      <c r="I111" s="31" t="s">
        <v>92</v>
      </c>
      <c r="J111" s="31">
        <v>10.6</v>
      </c>
      <c r="K111" s="32">
        <v>0</v>
      </c>
    </row>
    <row r="112" spans="1:11" ht="16.5" thickBot="1" x14ac:dyDescent="0.25">
      <c r="A112" s="39">
        <v>4</v>
      </c>
      <c r="B112" s="27" t="s">
        <v>70</v>
      </c>
      <c r="C112" s="31"/>
      <c r="D112" s="31"/>
      <c r="E112" s="31"/>
      <c r="F112" s="31"/>
      <c r="G112" s="31"/>
      <c r="H112" s="31"/>
      <c r="I112" s="31"/>
      <c r="J112" s="31"/>
      <c r="K112" s="31"/>
    </row>
    <row r="113" spans="1:11" ht="39" thickBot="1" x14ac:dyDescent="0.25">
      <c r="A113" s="28"/>
      <c r="B113" s="15" t="s">
        <v>71</v>
      </c>
      <c r="C113" s="31">
        <v>99</v>
      </c>
      <c r="D113" s="31" t="s">
        <v>92</v>
      </c>
      <c r="E113" s="32">
        <v>99</v>
      </c>
      <c r="F113" s="31">
        <v>104.3</v>
      </c>
      <c r="G113" s="31" t="s">
        <v>92</v>
      </c>
      <c r="H113" s="32">
        <v>104.3</v>
      </c>
      <c r="I113" s="31">
        <v>5.4</v>
      </c>
      <c r="J113" s="31" t="s">
        <v>92</v>
      </c>
      <c r="K113" s="32">
        <v>5.4</v>
      </c>
    </row>
    <row r="114" spans="1:11" ht="26.25" thickBot="1" x14ac:dyDescent="0.25">
      <c r="A114" s="28"/>
      <c r="B114" s="15" t="s">
        <v>72</v>
      </c>
      <c r="C114" s="31">
        <v>164</v>
      </c>
      <c r="D114" s="31" t="s">
        <v>92</v>
      </c>
      <c r="E114" s="32">
        <v>164</v>
      </c>
      <c r="F114" s="31">
        <v>110.3</v>
      </c>
      <c r="G114" s="31" t="s">
        <v>92</v>
      </c>
      <c r="H114" s="32">
        <v>110.3</v>
      </c>
      <c r="I114" s="31">
        <v>-32.700000000000003</v>
      </c>
      <c r="J114" s="31" t="s">
        <v>92</v>
      </c>
      <c r="K114" s="32">
        <v>-32.700000000000003</v>
      </c>
    </row>
    <row r="115" spans="1:11" ht="26.25" thickBot="1" x14ac:dyDescent="0.25">
      <c r="A115" s="28"/>
      <c r="B115" s="15" t="s">
        <v>73</v>
      </c>
      <c r="C115" s="31" t="s">
        <v>92</v>
      </c>
      <c r="D115" s="31">
        <v>11</v>
      </c>
      <c r="E115" s="32">
        <v>11</v>
      </c>
      <c r="F115" s="31" t="s">
        <v>92</v>
      </c>
      <c r="G115" s="31">
        <v>11</v>
      </c>
      <c r="H115" s="32">
        <v>11</v>
      </c>
      <c r="I115" s="31" t="s">
        <v>92</v>
      </c>
      <c r="J115" s="31">
        <v>0</v>
      </c>
      <c r="K115" s="32">
        <v>0</v>
      </c>
    </row>
    <row r="116" spans="1:11" ht="15" thickBot="1" x14ac:dyDescent="0.25">
      <c r="A116" s="93" t="s">
        <v>93</v>
      </c>
      <c r="B116" s="94"/>
      <c r="C116" s="94"/>
      <c r="D116" s="94"/>
      <c r="E116" s="94"/>
      <c r="F116" s="94"/>
      <c r="G116" s="94"/>
      <c r="H116" s="94"/>
      <c r="I116" s="94"/>
      <c r="J116" s="94"/>
      <c r="K116" s="95"/>
    </row>
    <row r="117" spans="1:11" ht="75" customHeight="1" x14ac:dyDescent="0.2">
      <c r="A117" s="98" t="s">
        <v>94</v>
      </c>
      <c r="B117" s="99"/>
      <c r="C117" s="99"/>
      <c r="D117" s="99"/>
      <c r="E117" s="99"/>
      <c r="F117" s="99"/>
      <c r="G117" s="99"/>
      <c r="H117" s="99"/>
      <c r="I117" s="99"/>
      <c r="J117" s="99"/>
      <c r="K117" s="100"/>
    </row>
    <row r="118" spans="1:11" ht="18.75" customHeight="1" x14ac:dyDescent="0.2">
      <c r="A118" s="97" t="s">
        <v>95</v>
      </c>
      <c r="B118" s="101"/>
      <c r="C118" s="101"/>
      <c r="D118" s="101"/>
      <c r="E118" s="101"/>
      <c r="F118" s="101"/>
      <c r="G118" s="101"/>
      <c r="H118" s="101"/>
      <c r="I118" s="101"/>
      <c r="J118" s="101"/>
      <c r="K118" s="102"/>
    </row>
    <row r="119" spans="1:11" ht="37.5" customHeight="1" thickBot="1" x14ac:dyDescent="0.25">
      <c r="A119" s="103" t="s">
        <v>96</v>
      </c>
      <c r="B119" s="92"/>
      <c r="C119" s="92"/>
      <c r="D119" s="92"/>
      <c r="E119" s="92"/>
      <c r="F119" s="92"/>
      <c r="G119" s="92"/>
      <c r="H119" s="92"/>
      <c r="I119" s="92"/>
      <c r="J119" s="92"/>
      <c r="K119" s="104"/>
    </row>
    <row r="120" spans="1:11" ht="15" thickBot="1" x14ac:dyDescent="0.25">
      <c r="A120" s="93" t="s">
        <v>81</v>
      </c>
      <c r="B120" s="94"/>
      <c r="C120" s="94"/>
      <c r="D120" s="94"/>
      <c r="E120" s="94"/>
      <c r="F120" s="94"/>
      <c r="G120" s="94"/>
      <c r="H120" s="94"/>
      <c r="I120" s="94"/>
      <c r="J120" s="94"/>
      <c r="K120" s="95"/>
    </row>
    <row r="121" spans="1:11" ht="37.5" customHeight="1" x14ac:dyDescent="0.2">
      <c r="A121" s="99" t="s">
        <v>97</v>
      </c>
      <c r="B121" s="99"/>
      <c r="C121" s="99"/>
      <c r="D121" s="99"/>
      <c r="E121" s="99"/>
      <c r="F121" s="99"/>
      <c r="G121" s="99"/>
      <c r="H121" s="99"/>
      <c r="I121" s="99"/>
      <c r="J121" s="99"/>
      <c r="K121" s="99"/>
    </row>
    <row r="122" spans="1:11" ht="15" x14ac:dyDescent="0.2">
      <c r="A122" s="3"/>
      <c r="B122" s="3"/>
      <c r="C122" s="3"/>
      <c r="D122" s="3"/>
      <c r="E122" s="3"/>
      <c r="F122" s="3"/>
      <c r="G122" s="3"/>
      <c r="H122" s="3"/>
      <c r="I122" s="3"/>
      <c r="J122" s="3"/>
      <c r="K122" s="3"/>
    </row>
    <row r="123" spans="1:11" ht="16.5" thickBot="1" x14ac:dyDescent="0.25">
      <c r="A123" s="47" t="s">
        <v>98</v>
      </c>
      <c r="B123" s="47"/>
      <c r="C123" s="47"/>
      <c r="D123" s="47"/>
      <c r="E123" s="47"/>
      <c r="F123" s="47"/>
      <c r="G123" s="47"/>
      <c r="H123" s="47"/>
      <c r="I123" s="47"/>
      <c r="J123" s="47"/>
      <c r="K123" s="47"/>
    </row>
    <row r="124" spans="1:11" ht="72.75" thickBot="1" x14ac:dyDescent="0.25">
      <c r="A124" s="18" t="s">
        <v>99</v>
      </c>
      <c r="B124" s="19" t="s">
        <v>11</v>
      </c>
      <c r="C124" s="20" t="s">
        <v>100</v>
      </c>
      <c r="D124" s="20" t="s">
        <v>101</v>
      </c>
      <c r="E124" s="20" t="s">
        <v>102</v>
      </c>
      <c r="F124" s="20" t="s">
        <v>14</v>
      </c>
      <c r="G124" s="20" t="s">
        <v>103</v>
      </c>
      <c r="H124" s="20" t="s">
        <v>104</v>
      </c>
      <c r="I124" s="3"/>
      <c r="J124" s="3"/>
      <c r="K124" s="3"/>
    </row>
    <row r="125" spans="1:11" ht="15.75" thickBot="1" x14ac:dyDescent="0.25">
      <c r="A125" s="21">
        <v>1</v>
      </c>
      <c r="B125" s="17">
        <v>2</v>
      </c>
      <c r="C125" s="17">
        <v>3</v>
      </c>
      <c r="D125" s="17">
        <v>4</v>
      </c>
      <c r="E125" s="17">
        <v>5</v>
      </c>
      <c r="F125" s="17" t="s">
        <v>105</v>
      </c>
      <c r="G125" s="17">
        <v>7</v>
      </c>
      <c r="H125" s="17" t="s">
        <v>106</v>
      </c>
      <c r="I125" s="3"/>
      <c r="J125" s="3"/>
      <c r="K125" s="3"/>
    </row>
    <row r="126" spans="1:11" ht="15.75" thickBot="1" x14ac:dyDescent="0.25">
      <c r="A126" s="21">
        <v>1</v>
      </c>
      <c r="B126" s="17" t="s">
        <v>107</v>
      </c>
      <c r="C126" s="17" t="s">
        <v>30</v>
      </c>
      <c r="D126" s="15"/>
      <c r="E126" s="15"/>
      <c r="F126" s="15"/>
      <c r="G126" s="17" t="s">
        <v>30</v>
      </c>
      <c r="H126" s="17" t="s">
        <v>30</v>
      </c>
      <c r="I126" s="3"/>
      <c r="J126" s="3"/>
      <c r="K126" s="3"/>
    </row>
    <row r="127" spans="1:11" ht="15.75" thickBot="1" x14ac:dyDescent="0.25">
      <c r="A127" s="13"/>
      <c r="B127" s="17" t="s">
        <v>108</v>
      </c>
      <c r="C127" s="17" t="s">
        <v>30</v>
      </c>
      <c r="D127" s="15"/>
      <c r="E127" s="15"/>
      <c r="F127" s="15"/>
      <c r="G127" s="17" t="s">
        <v>30</v>
      </c>
      <c r="H127" s="17" t="s">
        <v>30</v>
      </c>
      <c r="I127" s="3"/>
      <c r="J127" s="3"/>
      <c r="K127" s="3"/>
    </row>
    <row r="128" spans="1:11" ht="30.75" thickBot="1" x14ac:dyDescent="0.25">
      <c r="A128" s="13"/>
      <c r="B128" s="17" t="s">
        <v>109</v>
      </c>
      <c r="C128" s="17" t="s">
        <v>30</v>
      </c>
      <c r="D128" s="15"/>
      <c r="E128" s="15"/>
      <c r="F128" s="15"/>
      <c r="G128" s="17" t="s">
        <v>30</v>
      </c>
      <c r="H128" s="17" t="s">
        <v>30</v>
      </c>
      <c r="I128" s="3"/>
      <c r="J128" s="3"/>
      <c r="K128" s="3"/>
    </row>
    <row r="129" spans="1:11" ht="15.75" thickBot="1" x14ac:dyDescent="0.25">
      <c r="A129" s="13"/>
      <c r="B129" s="17" t="s">
        <v>110</v>
      </c>
      <c r="C129" s="17" t="s">
        <v>30</v>
      </c>
      <c r="D129" s="15"/>
      <c r="E129" s="15"/>
      <c r="F129" s="15"/>
      <c r="G129" s="17" t="s">
        <v>30</v>
      </c>
      <c r="H129" s="17" t="s">
        <v>30</v>
      </c>
      <c r="I129" s="3"/>
      <c r="J129" s="3"/>
      <c r="K129" s="3"/>
    </row>
    <row r="130" spans="1:11" ht="15.75" thickBot="1" x14ac:dyDescent="0.25">
      <c r="A130" s="13"/>
      <c r="B130" s="17" t="s">
        <v>111</v>
      </c>
      <c r="C130" s="17" t="s">
        <v>30</v>
      </c>
      <c r="D130" s="15"/>
      <c r="E130" s="15"/>
      <c r="F130" s="15"/>
      <c r="G130" s="17" t="s">
        <v>30</v>
      </c>
      <c r="H130" s="17" t="s">
        <v>30</v>
      </c>
      <c r="I130" s="3"/>
      <c r="J130" s="3"/>
      <c r="K130" s="3"/>
    </row>
    <row r="131" spans="1:11" ht="15.75" thickBot="1" x14ac:dyDescent="0.25">
      <c r="A131" s="105" t="s">
        <v>112</v>
      </c>
      <c r="B131" s="106"/>
      <c r="C131" s="106"/>
      <c r="D131" s="106"/>
      <c r="E131" s="106"/>
      <c r="F131" s="106"/>
      <c r="G131" s="106"/>
      <c r="H131" s="107"/>
      <c r="I131" s="3"/>
      <c r="J131" s="3"/>
      <c r="K131" s="3"/>
    </row>
    <row r="132" spans="1:11" ht="15.75" thickBot="1" x14ac:dyDescent="0.25">
      <c r="A132" s="21">
        <v>2</v>
      </c>
      <c r="B132" s="17" t="s">
        <v>113</v>
      </c>
      <c r="C132" s="17" t="s">
        <v>30</v>
      </c>
      <c r="D132" s="15"/>
      <c r="E132" s="15"/>
      <c r="F132" s="15"/>
      <c r="G132" s="17" t="s">
        <v>30</v>
      </c>
      <c r="H132" s="17" t="s">
        <v>30</v>
      </c>
      <c r="I132" s="3"/>
      <c r="J132" s="3"/>
      <c r="K132" s="3"/>
    </row>
    <row r="133" spans="1:11" ht="15.75" thickBot="1" x14ac:dyDescent="0.25">
      <c r="A133" s="105" t="s">
        <v>114</v>
      </c>
      <c r="B133" s="106"/>
      <c r="C133" s="106"/>
      <c r="D133" s="106"/>
      <c r="E133" s="106"/>
      <c r="F133" s="106"/>
      <c r="G133" s="106"/>
      <c r="H133" s="107"/>
      <c r="I133" s="3"/>
      <c r="J133" s="3"/>
      <c r="K133" s="3"/>
    </row>
    <row r="134" spans="1:11" ht="15.75" thickBot="1" x14ac:dyDescent="0.25">
      <c r="A134" s="105" t="s">
        <v>115</v>
      </c>
      <c r="B134" s="106"/>
      <c r="C134" s="106"/>
      <c r="D134" s="106"/>
      <c r="E134" s="106"/>
      <c r="F134" s="106"/>
      <c r="G134" s="106"/>
      <c r="H134" s="107"/>
      <c r="I134" s="3"/>
      <c r="J134" s="3"/>
      <c r="K134" s="3"/>
    </row>
    <row r="135" spans="1:11" ht="15.75" thickBot="1" x14ac:dyDescent="0.25">
      <c r="A135" s="21">
        <v>2.1</v>
      </c>
      <c r="B135" s="17" t="s">
        <v>116</v>
      </c>
      <c r="C135" s="15"/>
      <c r="D135" s="15"/>
      <c r="E135" s="15"/>
      <c r="F135" s="15"/>
      <c r="G135" s="15"/>
      <c r="H135" s="15"/>
      <c r="I135" s="3"/>
      <c r="J135" s="3"/>
      <c r="K135" s="3"/>
    </row>
    <row r="136" spans="1:11" ht="15.75" thickBot="1" x14ac:dyDescent="0.25">
      <c r="A136" s="13"/>
      <c r="B136" s="17" t="s">
        <v>117</v>
      </c>
      <c r="C136" s="15"/>
      <c r="D136" s="15"/>
      <c r="E136" s="15"/>
      <c r="F136" s="15"/>
      <c r="G136" s="15"/>
      <c r="H136" s="15"/>
      <c r="I136" s="3"/>
      <c r="J136" s="3"/>
      <c r="K136" s="3"/>
    </row>
    <row r="137" spans="1:11" ht="30" customHeight="1" thickBot="1" x14ac:dyDescent="0.25">
      <c r="A137" s="105" t="s">
        <v>118</v>
      </c>
      <c r="B137" s="106"/>
      <c r="C137" s="106"/>
      <c r="D137" s="106"/>
      <c r="E137" s="106"/>
      <c r="F137" s="106"/>
      <c r="G137" s="106"/>
      <c r="H137" s="108"/>
      <c r="I137" s="3"/>
      <c r="J137" s="3"/>
      <c r="K137" s="3"/>
    </row>
    <row r="138" spans="1:11" ht="15.75" thickBot="1" x14ac:dyDescent="0.25">
      <c r="A138" s="13"/>
      <c r="B138" s="17" t="s">
        <v>119</v>
      </c>
      <c r="C138" s="15"/>
      <c r="D138" s="15"/>
      <c r="E138" s="15"/>
      <c r="F138" s="15"/>
      <c r="G138" s="15"/>
      <c r="H138" s="15"/>
      <c r="I138" s="3"/>
      <c r="J138" s="3"/>
      <c r="K138" s="3"/>
    </row>
    <row r="139" spans="1:11" ht="15.75" thickBot="1" x14ac:dyDescent="0.25">
      <c r="A139" s="13"/>
      <c r="B139" s="17" t="s">
        <v>120</v>
      </c>
      <c r="C139" s="15"/>
      <c r="D139" s="15"/>
      <c r="E139" s="15"/>
      <c r="F139" s="15"/>
      <c r="G139" s="15"/>
      <c r="H139" s="15"/>
      <c r="I139" s="3"/>
      <c r="J139" s="3"/>
      <c r="K139" s="3"/>
    </row>
    <row r="140" spans="1:11" ht="30.75" thickBot="1" x14ac:dyDescent="0.25">
      <c r="A140" s="21">
        <v>2.2000000000000002</v>
      </c>
      <c r="B140" s="17" t="s">
        <v>121</v>
      </c>
      <c r="C140" s="17" t="s">
        <v>30</v>
      </c>
      <c r="D140" s="15"/>
      <c r="E140" s="15"/>
      <c r="F140" s="15"/>
      <c r="G140" s="17" t="s">
        <v>30</v>
      </c>
      <c r="H140" s="17" t="s">
        <v>30</v>
      </c>
      <c r="I140" s="3"/>
      <c r="J140" s="3"/>
      <c r="K140" s="3"/>
    </row>
    <row r="141" spans="1:11" ht="15.75" customHeight="1" x14ac:dyDescent="0.2">
      <c r="A141" s="47" t="s">
        <v>122</v>
      </c>
      <c r="B141" s="47"/>
      <c r="C141" s="47"/>
      <c r="D141" s="47"/>
      <c r="E141" s="47"/>
      <c r="F141" s="47"/>
      <c r="G141" s="47"/>
      <c r="H141" s="47"/>
      <c r="I141" s="47"/>
      <c r="J141" s="47"/>
      <c r="K141" s="47"/>
    </row>
    <row r="142" spans="1:11" ht="37.5" customHeight="1" x14ac:dyDescent="0.2">
      <c r="A142" s="109" t="s">
        <v>123</v>
      </c>
      <c r="B142" s="109"/>
      <c r="C142" s="109"/>
      <c r="D142" s="109"/>
      <c r="E142" s="109"/>
      <c r="F142" s="109"/>
      <c r="G142" s="109"/>
      <c r="H142" s="109"/>
      <c r="I142" s="109"/>
      <c r="J142" s="109"/>
      <c r="K142" s="109"/>
    </row>
    <row r="143" spans="1:11" ht="18.75" customHeight="1" x14ac:dyDescent="0.2">
      <c r="A143" s="109" t="s">
        <v>124</v>
      </c>
      <c r="B143" s="109"/>
      <c r="C143" s="109"/>
      <c r="D143" s="109"/>
      <c r="E143" s="109"/>
      <c r="F143" s="109"/>
      <c r="G143" s="109"/>
      <c r="H143" s="109"/>
      <c r="I143" s="109"/>
      <c r="J143" s="109"/>
      <c r="K143" s="109"/>
    </row>
    <row r="144" spans="1:11" ht="37.5" customHeight="1" x14ac:dyDescent="0.2">
      <c r="A144" s="46" t="s">
        <v>125</v>
      </c>
      <c r="B144" s="46"/>
      <c r="C144" s="46"/>
      <c r="D144" s="46"/>
      <c r="E144" s="46"/>
      <c r="F144" s="46"/>
      <c r="G144" s="46"/>
      <c r="H144" s="46"/>
      <c r="I144" s="46"/>
      <c r="J144" s="46"/>
      <c r="K144" s="46"/>
    </row>
    <row r="145" spans="1:11" ht="112.5" customHeight="1" x14ac:dyDescent="0.2">
      <c r="A145" s="46" t="s">
        <v>126</v>
      </c>
      <c r="B145" s="46"/>
      <c r="C145" s="46"/>
      <c r="D145" s="46"/>
      <c r="E145" s="46"/>
      <c r="F145" s="46"/>
      <c r="G145" s="46"/>
      <c r="H145" s="46"/>
      <c r="I145" s="46"/>
      <c r="J145" s="46"/>
      <c r="K145" s="46"/>
    </row>
    <row r="146" spans="1:11" ht="56.25" customHeight="1" x14ac:dyDescent="0.2">
      <c r="A146" s="46" t="s">
        <v>127</v>
      </c>
      <c r="B146" s="46"/>
      <c r="C146" s="46"/>
      <c r="D146" s="46"/>
      <c r="E146" s="46"/>
      <c r="F146" s="46"/>
      <c r="G146" s="46"/>
      <c r="H146" s="46"/>
      <c r="I146" s="46"/>
      <c r="J146" s="46"/>
      <c r="K146" s="46"/>
    </row>
    <row r="147" spans="1:11" ht="37.5" customHeight="1" x14ac:dyDescent="0.2">
      <c r="A147" s="46" t="s">
        <v>128</v>
      </c>
      <c r="B147" s="46"/>
      <c r="C147" s="46"/>
      <c r="D147" s="46"/>
      <c r="E147" s="46"/>
      <c r="F147" s="46"/>
      <c r="G147" s="46"/>
      <c r="H147" s="46"/>
      <c r="I147" s="46"/>
      <c r="J147" s="46"/>
      <c r="K147" s="46"/>
    </row>
    <row r="148" spans="1:11" ht="15" x14ac:dyDescent="0.2">
      <c r="A148" s="3"/>
      <c r="B148" s="3"/>
      <c r="C148" s="3"/>
      <c r="D148" s="3"/>
      <c r="E148" s="3"/>
      <c r="F148" s="3"/>
      <c r="G148" s="3"/>
      <c r="H148" s="3"/>
      <c r="I148" s="3"/>
      <c r="J148" s="3"/>
      <c r="K148" s="3"/>
    </row>
    <row r="149" spans="1:11" ht="18.75" customHeight="1" x14ac:dyDescent="0.2">
      <c r="A149" s="110"/>
      <c r="B149" s="109" t="s">
        <v>129</v>
      </c>
      <c r="C149" s="109"/>
      <c r="D149" s="109"/>
      <c r="E149" s="109"/>
      <c r="F149" s="109"/>
      <c r="G149" s="109"/>
      <c r="H149" s="109" t="s">
        <v>131</v>
      </c>
      <c r="I149" s="109"/>
      <c r="J149" s="109"/>
      <c r="K149" s="110"/>
    </row>
    <row r="150" spans="1:11" ht="19.5" thickBot="1" x14ac:dyDescent="0.25">
      <c r="A150" s="110"/>
      <c r="B150" s="109" t="s">
        <v>130</v>
      </c>
      <c r="C150" s="109"/>
      <c r="D150" s="111"/>
      <c r="E150" s="111"/>
      <c r="F150" s="111"/>
      <c r="G150" s="111"/>
      <c r="H150" s="109"/>
      <c r="I150" s="109"/>
      <c r="J150" s="109"/>
      <c r="K150" s="110"/>
    </row>
  </sheetData>
  <mergeCells count="89">
    <mergeCell ref="G149:G150"/>
    <mergeCell ref="H149:J150"/>
    <mergeCell ref="K149:K150"/>
    <mergeCell ref="A144:K144"/>
    <mergeCell ref="A145:K145"/>
    <mergeCell ref="A146:K146"/>
    <mergeCell ref="A147:K147"/>
    <mergeCell ref="A149:A150"/>
    <mergeCell ref="B149:C149"/>
    <mergeCell ref="B150:C150"/>
    <mergeCell ref="D149:D150"/>
    <mergeCell ref="E149:E150"/>
    <mergeCell ref="F149:F150"/>
    <mergeCell ref="A133:H133"/>
    <mergeCell ref="A134:H134"/>
    <mergeCell ref="A137:H137"/>
    <mergeCell ref="A141:K141"/>
    <mergeCell ref="A142:K142"/>
    <mergeCell ref="A143:K143"/>
    <mergeCell ref="A118:K118"/>
    <mergeCell ref="A119:K119"/>
    <mergeCell ref="A120:K120"/>
    <mergeCell ref="A121:K121"/>
    <mergeCell ref="A123:K123"/>
    <mergeCell ref="A131:H131"/>
    <mergeCell ref="A87:K87"/>
    <mergeCell ref="A88:K88"/>
    <mergeCell ref="A91:K91"/>
    <mergeCell ref="A92:K92"/>
    <mergeCell ref="A116:K116"/>
    <mergeCell ref="A117:K117"/>
    <mergeCell ref="A83:A84"/>
    <mergeCell ref="B83:B84"/>
    <mergeCell ref="C83:E83"/>
    <mergeCell ref="F83:H83"/>
    <mergeCell ref="I83:K83"/>
    <mergeCell ref="A86:K86"/>
    <mergeCell ref="A77:K77"/>
    <mergeCell ref="A78:K78"/>
    <mergeCell ref="A79:K79"/>
    <mergeCell ref="A80:K80"/>
    <mergeCell ref="A81:K81"/>
    <mergeCell ref="A82:K82"/>
    <mergeCell ref="A67:K67"/>
    <mergeCell ref="A68:K68"/>
    <mergeCell ref="A73:K73"/>
    <mergeCell ref="A74:K74"/>
    <mergeCell ref="A75:K75"/>
    <mergeCell ref="A76:K76"/>
    <mergeCell ref="A58:K58"/>
    <mergeCell ref="A59:K59"/>
    <mergeCell ref="C60:E60"/>
    <mergeCell ref="F60:H60"/>
    <mergeCell ref="I60:K60"/>
    <mergeCell ref="A66:K66"/>
    <mergeCell ref="C43:E43"/>
    <mergeCell ref="F43:H43"/>
    <mergeCell ref="I43:K43"/>
    <mergeCell ref="A51:K51"/>
    <mergeCell ref="A52:K52"/>
    <mergeCell ref="C53:E53"/>
    <mergeCell ref="F53:H53"/>
    <mergeCell ref="I53:K53"/>
    <mergeCell ref="A34:E34"/>
    <mergeCell ref="A40:K40"/>
    <mergeCell ref="A41:A42"/>
    <mergeCell ref="B41:B42"/>
    <mergeCell ref="C41:E41"/>
    <mergeCell ref="F41:H41"/>
    <mergeCell ref="I41:K41"/>
    <mergeCell ref="A14:K14"/>
    <mergeCell ref="A15:K15"/>
    <mergeCell ref="A16:K16"/>
    <mergeCell ref="A17:K17"/>
    <mergeCell ref="A21:K21"/>
    <mergeCell ref="A27:E27"/>
    <mergeCell ref="B8:K8"/>
    <mergeCell ref="A9:K9"/>
    <mergeCell ref="A10:A11"/>
    <mergeCell ref="B10:B11"/>
    <mergeCell ref="C10:E10"/>
    <mergeCell ref="F10:H10"/>
    <mergeCell ref="I10:K10"/>
    <mergeCell ref="D1:K1"/>
    <mergeCell ref="D2:K2"/>
    <mergeCell ref="D3:K3"/>
    <mergeCell ref="D4:K4"/>
    <mergeCell ref="D5:K5"/>
    <mergeCell ref="C7:K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workbookViewId="0">
      <selection activeCell="A115" sqref="A115:XFD116"/>
    </sheetView>
  </sheetViews>
  <sheetFormatPr defaultRowHeight="12.75" x14ac:dyDescent="0.2"/>
  <cols>
    <col min="2" max="2" width="45.140625" customWidth="1"/>
  </cols>
  <sheetData>
    <row r="1" spans="1:11" ht="15" x14ac:dyDescent="0.2">
      <c r="A1" s="3"/>
      <c r="B1" s="3"/>
      <c r="C1" s="3"/>
      <c r="D1" s="3"/>
      <c r="E1" s="3"/>
      <c r="F1" s="3"/>
      <c r="G1" s="3"/>
      <c r="H1" s="167" t="s">
        <v>132</v>
      </c>
      <c r="I1" s="167"/>
      <c r="J1" s="167"/>
      <c r="K1" s="167"/>
    </row>
    <row r="2" spans="1:11" ht="22.5" customHeight="1" x14ac:dyDescent="0.2">
      <c r="A2" s="3"/>
      <c r="B2" s="3"/>
      <c r="C2" s="3"/>
      <c r="D2" s="3"/>
      <c r="E2" s="3"/>
      <c r="F2" s="3"/>
      <c r="G2" s="3"/>
      <c r="H2" s="42" t="s">
        <v>133</v>
      </c>
      <c r="I2" s="42"/>
      <c r="J2" s="42"/>
      <c r="K2" s="42"/>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1" t="s">
        <v>0</v>
      </c>
      <c r="E4" s="41"/>
      <c r="F4" s="41"/>
      <c r="G4" s="41"/>
      <c r="H4" s="41"/>
      <c r="I4" s="41"/>
      <c r="J4" s="41"/>
      <c r="K4" s="41"/>
    </row>
    <row r="5" spans="1:11" ht="15" x14ac:dyDescent="0.2">
      <c r="A5" s="3"/>
      <c r="B5" s="5" t="s">
        <v>1</v>
      </c>
      <c r="C5" s="3"/>
      <c r="D5" s="43" t="s">
        <v>2</v>
      </c>
      <c r="E5" s="43"/>
      <c r="F5" s="43"/>
      <c r="G5" s="43"/>
      <c r="H5" s="43"/>
      <c r="I5" s="43"/>
      <c r="J5" s="43"/>
      <c r="K5" s="43"/>
    </row>
    <row r="6" spans="1:11" ht="19.5" thickBot="1" x14ac:dyDescent="0.25">
      <c r="A6" s="1">
        <v>2</v>
      </c>
      <c r="B6" s="2">
        <v>1010000</v>
      </c>
      <c r="C6" s="3"/>
      <c r="D6" s="41" t="s">
        <v>0</v>
      </c>
      <c r="E6" s="41"/>
      <c r="F6" s="41"/>
      <c r="G6" s="41"/>
      <c r="H6" s="41"/>
      <c r="I6" s="41"/>
      <c r="J6" s="41"/>
      <c r="K6" s="41"/>
    </row>
    <row r="7" spans="1:11" ht="15" x14ac:dyDescent="0.2">
      <c r="A7" s="3"/>
      <c r="B7" s="5" t="s">
        <v>1</v>
      </c>
      <c r="C7" s="3"/>
      <c r="D7" s="43" t="s">
        <v>3</v>
      </c>
      <c r="E7" s="43"/>
      <c r="F7" s="43"/>
      <c r="G7" s="43"/>
      <c r="H7" s="43"/>
      <c r="I7" s="43"/>
      <c r="J7" s="43"/>
      <c r="K7" s="43"/>
    </row>
    <row r="8" spans="1:11" ht="19.5" thickBot="1" x14ac:dyDescent="0.25">
      <c r="A8" s="1">
        <v>3</v>
      </c>
      <c r="B8" s="2">
        <v>1010180</v>
      </c>
      <c r="C8" s="1">
        <v>133</v>
      </c>
      <c r="D8" s="44" t="s">
        <v>138</v>
      </c>
      <c r="E8" s="44"/>
      <c r="F8" s="44"/>
      <c r="G8" s="44"/>
      <c r="H8" s="44"/>
      <c r="I8" s="44"/>
      <c r="J8" s="44"/>
      <c r="K8" s="44"/>
    </row>
    <row r="9" spans="1:11" ht="15" x14ac:dyDescent="0.2">
      <c r="A9" s="3"/>
      <c r="B9" s="5" t="s">
        <v>1</v>
      </c>
      <c r="C9" s="5" t="s">
        <v>139</v>
      </c>
      <c r="D9" s="3"/>
      <c r="E9" s="3"/>
      <c r="F9" s="3"/>
      <c r="G9" s="3"/>
      <c r="H9" s="3"/>
      <c r="I9" s="3"/>
      <c r="J9" s="3"/>
      <c r="K9" s="3"/>
    </row>
    <row r="10" spans="1:11" ht="78" customHeight="1" x14ac:dyDescent="0.2">
      <c r="A10" s="169">
        <v>4</v>
      </c>
      <c r="B10" s="169" t="s">
        <v>6</v>
      </c>
      <c r="C10" s="45" t="s">
        <v>215</v>
      </c>
      <c r="D10" s="45"/>
      <c r="E10" s="45"/>
      <c r="F10" s="45"/>
      <c r="G10" s="45"/>
      <c r="H10" s="45"/>
      <c r="I10" s="45"/>
      <c r="J10" s="45"/>
      <c r="K10" s="45"/>
    </row>
    <row r="11" spans="1:11" ht="78" customHeight="1" x14ac:dyDescent="0.2">
      <c r="A11" s="169"/>
      <c r="B11" s="169"/>
      <c r="C11" s="45" t="s">
        <v>216</v>
      </c>
      <c r="D11" s="45"/>
      <c r="E11" s="45"/>
      <c r="F11" s="45"/>
      <c r="G11" s="45"/>
      <c r="H11" s="45"/>
      <c r="I11" s="45"/>
      <c r="J11" s="45"/>
      <c r="K11" s="45"/>
    </row>
    <row r="12" spans="1:11" ht="18.75" customHeight="1" x14ac:dyDescent="0.2">
      <c r="A12" s="1">
        <v>5</v>
      </c>
      <c r="B12" s="46" t="s">
        <v>8</v>
      </c>
      <c r="C12" s="46"/>
      <c r="D12" s="46"/>
      <c r="E12" s="46"/>
      <c r="F12" s="46"/>
      <c r="G12" s="46"/>
      <c r="H12" s="46"/>
      <c r="I12" s="46"/>
      <c r="J12" s="46"/>
      <c r="K12" s="46"/>
    </row>
    <row r="13" spans="1:11" ht="16.5" thickBot="1" x14ac:dyDescent="0.25">
      <c r="A13" s="48" t="s">
        <v>142</v>
      </c>
      <c r="B13" s="48"/>
      <c r="C13" s="48"/>
      <c r="D13" s="48"/>
      <c r="E13" s="48"/>
      <c r="F13" s="48"/>
      <c r="G13" s="48"/>
      <c r="H13" s="48"/>
      <c r="I13" s="48"/>
      <c r="J13" s="48"/>
      <c r="K13" s="48"/>
    </row>
    <row r="14" spans="1:11" ht="16.5" thickBot="1" x14ac:dyDescent="0.25">
      <c r="A14" s="49" t="s">
        <v>10</v>
      </c>
      <c r="B14" s="49" t="s">
        <v>11</v>
      </c>
      <c r="C14" s="52" t="s">
        <v>12</v>
      </c>
      <c r="D14" s="51"/>
      <c r="E14" s="53"/>
      <c r="F14" s="52" t="s">
        <v>13</v>
      </c>
      <c r="G14" s="51"/>
      <c r="H14" s="53"/>
      <c r="I14" s="52" t="s">
        <v>14</v>
      </c>
      <c r="J14" s="51"/>
      <c r="K14" s="53"/>
    </row>
    <row r="15" spans="1:11" ht="23.25" thickBot="1" x14ac:dyDescent="0.25">
      <c r="A15" s="50"/>
      <c r="B15" s="50"/>
      <c r="C15" s="7" t="s">
        <v>15</v>
      </c>
      <c r="D15" s="7" t="s">
        <v>16</v>
      </c>
      <c r="E15" s="7" t="s">
        <v>17</v>
      </c>
      <c r="F15" s="7" t="s">
        <v>15</v>
      </c>
      <c r="G15" s="7" t="s">
        <v>18</v>
      </c>
      <c r="H15" s="7" t="s">
        <v>17</v>
      </c>
      <c r="I15" s="7" t="s">
        <v>19</v>
      </c>
      <c r="J15" s="7" t="s">
        <v>20</v>
      </c>
      <c r="K15" s="7" t="s">
        <v>17</v>
      </c>
    </row>
    <row r="16" spans="1:11" ht="13.5" thickBot="1" x14ac:dyDescent="0.25">
      <c r="A16" s="8"/>
      <c r="B16" s="7"/>
      <c r="C16" s="7">
        <v>1</v>
      </c>
      <c r="D16" s="7">
        <v>2</v>
      </c>
      <c r="E16" s="7">
        <v>3</v>
      </c>
      <c r="F16" s="7">
        <v>4</v>
      </c>
      <c r="G16" s="7">
        <v>5</v>
      </c>
      <c r="H16" s="7">
        <v>6</v>
      </c>
      <c r="I16" s="7">
        <v>7</v>
      </c>
      <c r="J16" s="7">
        <v>8</v>
      </c>
      <c r="K16" s="7">
        <v>9</v>
      </c>
    </row>
    <row r="17" spans="1:11" ht="15.75" thickBot="1" x14ac:dyDescent="0.25">
      <c r="A17" s="9">
        <v>1</v>
      </c>
      <c r="B17" s="10" t="s">
        <v>21</v>
      </c>
      <c r="C17" s="156">
        <v>5</v>
      </c>
      <c r="D17" s="156"/>
      <c r="E17" s="156">
        <v>5</v>
      </c>
      <c r="F17" s="156">
        <v>3</v>
      </c>
      <c r="G17" s="156"/>
      <c r="H17" s="156">
        <v>3</v>
      </c>
      <c r="I17" s="156">
        <v>-2</v>
      </c>
      <c r="J17" s="156">
        <v>0</v>
      </c>
      <c r="K17" s="156">
        <v>-2</v>
      </c>
    </row>
    <row r="18" spans="1:11" ht="14.25" customHeight="1" x14ac:dyDescent="0.2">
      <c r="A18" s="170" t="s">
        <v>217</v>
      </c>
      <c r="B18" s="170"/>
      <c r="C18" s="170"/>
      <c r="D18" s="170"/>
      <c r="E18" s="170"/>
      <c r="F18" s="170"/>
      <c r="G18" s="170"/>
      <c r="H18" s="170"/>
      <c r="I18" s="170"/>
      <c r="J18" s="170"/>
      <c r="K18" s="170"/>
    </row>
    <row r="19" spans="1:11" ht="75" customHeight="1" thickBot="1" x14ac:dyDescent="0.25">
      <c r="A19" s="56" t="s">
        <v>157</v>
      </c>
      <c r="B19" s="56"/>
      <c r="C19" s="56"/>
      <c r="D19" s="56"/>
      <c r="E19" s="56"/>
      <c r="F19" s="56"/>
      <c r="G19" s="56"/>
      <c r="H19" s="56"/>
      <c r="I19" s="56"/>
      <c r="J19" s="56"/>
      <c r="K19" s="56"/>
    </row>
    <row r="20" spans="1:11" ht="15.75" thickBot="1" x14ac:dyDescent="0.25">
      <c r="A20" s="21"/>
      <c r="B20" s="17" t="s">
        <v>26</v>
      </c>
      <c r="C20" s="17"/>
      <c r="D20" s="17"/>
      <c r="E20" s="17"/>
      <c r="F20" s="17"/>
      <c r="G20" s="17"/>
      <c r="H20" s="17"/>
      <c r="I20" s="17"/>
      <c r="J20" s="17"/>
      <c r="K20" s="17"/>
    </row>
    <row r="21" spans="1:11" ht="45.75" thickBot="1" x14ac:dyDescent="0.25">
      <c r="A21" s="9">
        <v>1</v>
      </c>
      <c r="B21" s="17" t="s">
        <v>158</v>
      </c>
      <c r="C21" s="156">
        <v>5</v>
      </c>
      <c r="D21" s="156">
        <v>0</v>
      </c>
      <c r="E21" s="156">
        <v>5</v>
      </c>
      <c r="F21" s="156">
        <v>3</v>
      </c>
      <c r="G21" s="156">
        <v>0</v>
      </c>
      <c r="H21" s="156">
        <v>3</v>
      </c>
      <c r="I21" s="156">
        <v>-2</v>
      </c>
      <c r="J21" s="156">
        <v>0</v>
      </c>
      <c r="K21" s="156">
        <v>-2</v>
      </c>
    </row>
    <row r="22" spans="1:11" ht="15" x14ac:dyDescent="0.2">
      <c r="A22" s="3"/>
      <c r="B22" s="3"/>
      <c r="C22" s="3"/>
      <c r="D22" s="3"/>
      <c r="E22" s="3"/>
      <c r="F22" s="3"/>
      <c r="G22" s="3"/>
      <c r="H22" s="3"/>
      <c r="I22" s="3"/>
      <c r="J22" s="3"/>
      <c r="K22" s="3"/>
    </row>
    <row r="23" spans="1:11" ht="16.5" thickBot="1" x14ac:dyDescent="0.25">
      <c r="A23" s="47" t="s">
        <v>28</v>
      </c>
      <c r="B23" s="47"/>
      <c r="C23" s="47"/>
      <c r="D23" s="47"/>
      <c r="E23" s="47"/>
      <c r="F23" s="47"/>
      <c r="G23" s="47"/>
      <c r="H23" s="47"/>
      <c r="I23" s="47"/>
      <c r="J23" s="47"/>
      <c r="K23" s="47"/>
    </row>
    <row r="24" spans="1:11" ht="36.75" thickBot="1" x14ac:dyDescent="0.25">
      <c r="A24" s="18" t="s">
        <v>10</v>
      </c>
      <c r="B24" s="19" t="s">
        <v>11</v>
      </c>
      <c r="C24" s="20" t="s">
        <v>12</v>
      </c>
      <c r="D24" s="20" t="s">
        <v>13</v>
      </c>
      <c r="E24" s="20" t="s">
        <v>14</v>
      </c>
      <c r="F24" s="3"/>
      <c r="G24" s="3"/>
      <c r="H24" s="3"/>
      <c r="I24" s="3"/>
      <c r="J24" s="3"/>
      <c r="K24" s="3"/>
    </row>
    <row r="25" spans="1:11" ht="15.75" thickBot="1" x14ac:dyDescent="0.25">
      <c r="A25" s="21">
        <v>1</v>
      </c>
      <c r="B25" s="17" t="s">
        <v>29</v>
      </c>
      <c r="C25" s="17" t="s">
        <v>30</v>
      </c>
      <c r="D25" s="15"/>
      <c r="E25" s="17" t="s">
        <v>30</v>
      </c>
      <c r="F25" s="3"/>
      <c r="G25" s="3"/>
      <c r="H25" s="3"/>
      <c r="I25" s="3"/>
      <c r="J25" s="3"/>
      <c r="K25" s="3"/>
    </row>
    <row r="26" spans="1:11" ht="15.75" thickBot="1" x14ac:dyDescent="0.25">
      <c r="A26" s="13"/>
      <c r="B26" s="17" t="s">
        <v>26</v>
      </c>
      <c r="C26" s="15"/>
      <c r="D26" s="15"/>
      <c r="E26" s="15"/>
      <c r="F26" s="3"/>
      <c r="G26" s="3"/>
      <c r="H26" s="3"/>
      <c r="I26" s="3"/>
      <c r="J26" s="3"/>
      <c r="K26" s="3"/>
    </row>
    <row r="27" spans="1:11" ht="15.75" thickBot="1" x14ac:dyDescent="0.25">
      <c r="A27" s="21">
        <v>1.1000000000000001</v>
      </c>
      <c r="B27" s="17" t="s">
        <v>31</v>
      </c>
      <c r="C27" s="17" t="s">
        <v>30</v>
      </c>
      <c r="D27" s="15"/>
      <c r="E27" s="17" t="s">
        <v>30</v>
      </c>
      <c r="F27" s="3"/>
      <c r="G27" s="3"/>
      <c r="H27" s="3"/>
      <c r="I27" s="3"/>
      <c r="J27" s="3"/>
      <c r="K27" s="3"/>
    </row>
    <row r="28" spans="1:11" ht="15.75" thickBot="1" x14ac:dyDescent="0.25">
      <c r="A28" s="21">
        <v>1.2</v>
      </c>
      <c r="B28" s="17" t="s">
        <v>32</v>
      </c>
      <c r="C28" s="17" t="s">
        <v>30</v>
      </c>
      <c r="D28" s="15"/>
      <c r="E28" s="17" t="s">
        <v>30</v>
      </c>
      <c r="F28" s="3"/>
      <c r="G28" s="3"/>
      <c r="H28" s="3"/>
      <c r="I28" s="3"/>
      <c r="J28" s="3"/>
      <c r="K28" s="3"/>
    </row>
    <row r="29" spans="1:11" ht="30" customHeight="1" thickBot="1" x14ac:dyDescent="0.25">
      <c r="A29" s="105" t="s">
        <v>218</v>
      </c>
      <c r="B29" s="106"/>
      <c r="C29" s="106"/>
      <c r="D29" s="106"/>
      <c r="E29" s="107"/>
      <c r="F29" s="3"/>
      <c r="G29" s="3"/>
      <c r="H29" s="3"/>
      <c r="I29" s="3"/>
      <c r="J29" s="3"/>
      <c r="K29" s="3"/>
    </row>
    <row r="30" spans="1:11" ht="15.75" thickBot="1" x14ac:dyDescent="0.25">
      <c r="A30" s="21">
        <v>2</v>
      </c>
      <c r="B30" s="17" t="s">
        <v>34</v>
      </c>
      <c r="C30" s="23"/>
      <c r="D30" s="23"/>
      <c r="E30" s="23">
        <v>0</v>
      </c>
      <c r="F30" s="3"/>
      <c r="G30" s="3"/>
      <c r="H30" s="3"/>
      <c r="I30" s="3"/>
      <c r="J30" s="3"/>
      <c r="K30" s="3"/>
    </row>
    <row r="31" spans="1:11" ht="15.75" thickBot="1" x14ac:dyDescent="0.25">
      <c r="A31" s="13"/>
      <c r="B31" s="17" t="s">
        <v>26</v>
      </c>
      <c r="C31" s="23"/>
      <c r="D31" s="23"/>
      <c r="E31" s="23"/>
      <c r="F31" s="3"/>
      <c r="G31" s="3"/>
      <c r="H31" s="3"/>
      <c r="I31" s="3"/>
      <c r="J31" s="3"/>
      <c r="K31" s="3"/>
    </row>
    <row r="32" spans="1:11" ht="15.75" thickBot="1" x14ac:dyDescent="0.25">
      <c r="A32" s="21">
        <v>2.1</v>
      </c>
      <c r="B32" s="17" t="s">
        <v>31</v>
      </c>
      <c r="C32" s="23"/>
      <c r="D32" s="23"/>
      <c r="E32" s="23">
        <v>0</v>
      </c>
      <c r="F32" s="3"/>
      <c r="G32" s="3"/>
      <c r="H32" s="3"/>
      <c r="I32" s="3"/>
      <c r="J32" s="3"/>
      <c r="K32" s="3"/>
    </row>
    <row r="33" spans="1:11" ht="15.75" thickBot="1" x14ac:dyDescent="0.25">
      <c r="A33" s="21">
        <v>2.2000000000000002</v>
      </c>
      <c r="B33" s="17" t="s">
        <v>35</v>
      </c>
      <c r="C33" s="23"/>
      <c r="D33" s="23"/>
      <c r="E33" s="23">
        <v>0</v>
      </c>
      <c r="F33" s="3"/>
      <c r="G33" s="3"/>
      <c r="H33" s="3"/>
      <c r="I33" s="3"/>
      <c r="J33" s="3"/>
      <c r="K33" s="3"/>
    </row>
    <row r="34" spans="1:11" ht="15.75" thickBot="1" x14ac:dyDescent="0.25">
      <c r="A34" s="21">
        <v>2.2999999999999998</v>
      </c>
      <c r="B34" s="17" t="s">
        <v>36</v>
      </c>
      <c r="C34" s="23"/>
      <c r="D34" s="23"/>
      <c r="E34" s="23">
        <v>0</v>
      </c>
      <c r="F34" s="3"/>
      <c r="G34" s="3"/>
      <c r="H34" s="3"/>
      <c r="I34" s="3"/>
      <c r="J34" s="3"/>
      <c r="K34" s="3"/>
    </row>
    <row r="35" spans="1:11" ht="15.75" thickBot="1" x14ac:dyDescent="0.25">
      <c r="A35" s="21">
        <v>2.4</v>
      </c>
      <c r="B35" s="17" t="s">
        <v>37</v>
      </c>
      <c r="C35" s="23"/>
      <c r="D35" s="23"/>
      <c r="E35" s="23">
        <v>0</v>
      </c>
      <c r="F35" s="3"/>
      <c r="G35" s="3"/>
      <c r="H35" s="3"/>
      <c r="I35" s="3"/>
      <c r="J35" s="3"/>
      <c r="K35" s="3"/>
    </row>
    <row r="36" spans="1:11" ht="15.75" thickBot="1" x14ac:dyDescent="0.25">
      <c r="A36" s="105" t="s">
        <v>219</v>
      </c>
      <c r="B36" s="106"/>
      <c r="C36" s="106"/>
      <c r="D36" s="106"/>
      <c r="E36" s="107"/>
      <c r="F36" s="3"/>
      <c r="G36" s="3"/>
      <c r="H36" s="3"/>
      <c r="I36" s="3"/>
      <c r="J36" s="3"/>
      <c r="K36" s="3"/>
    </row>
    <row r="37" spans="1:11" ht="15.75" thickBot="1" x14ac:dyDescent="0.25">
      <c r="A37" s="21">
        <v>3</v>
      </c>
      <c r="B37" s="17" t="s">
        <v>39</v>
      </c>
      <c r="C37" s="17" t="s">
        <v>30</v>
      </c>
      <c r="D37" s="15"/>
      <c r="E37" s="15"/>
      <c r="F37" s="3"/>
      <c r="G37" s="3"/>
      <c r="H37" s="3"/>
      <c r="I37" s="3"/>
      <c r="J37" s="3"/>
      <c r="K37" s="3"/>
    </row>
    <row r="38" spans="1:11" ht="15.75" thickBot="1" x14ac:dyDescent="0.25">
      <c r="A38" s="13"/>
      <c r="B38" s="17" t="s">
        <v>26</v>
      </c>
      <c r="C38" s="15"/>
      <c r="D38" s="15"/>
      <c r="E38" s="15"/>
      <c r="F38" s="3"/>
      <c r="G38" s="3"/>
      <c r="H38" s="3"/>
      <c r="I38" s="3"/>
      <c r="J38" s="3"/>
      <c r="K38" s="3"/>
    </row>
    <row r="39" spans="1:11" ht="15.75" thickBot="1" x14ac:dyDescent="0.25">
      <c r="A39" s="21">
        <v>3.1</v>
      </c>
      <c r="B39" s="17" t="s">
        <v>31</v>
      </c>
      <c r="C39" s="17" t="s">
        <v>30</v>
      </c>
      <c r="D39" s="15"/>
      <c r="E39" s="15"/>
      <c r="F39" s="3"/>
      <c r="G39" s="3"/>
      <c r="H39" s="3"/>
      <c r="I39" s="3"/>
      <c r="J39" s="3"/>
      <c r="K39" s="3"/>
    </row>
    <row r="40" spans="1:11" ht="15.75" thickBot="1" x14ac:dyDescent="0.25">
      <c r="A40" s="21">
        <v>3.2</v>
      </c>
      <c r="B40" s="17" t="s">
        <v>37</v>
      </c>
      <c r="C40" s="17" t="s">
        <v>30</v>
      </c>
      <c r="D40" s="15"/>
      <c r="E40" s="15"/>
      <c r="F40" s="3"/>
      <c r="G40" s="3"/>
      <c r="H40" s="3"/>
      <c r="I40" s="3"/>
      <c r="J40" s="3"/>
      <c r="K40" s="3"/>
    </row>
    <row r="41" spans="1:11" ht="15" x14ac:dyDescent="0.2">
      <c r="A41" s="3"/>
      <c r="B41" s="3"/>
      <c r="C41" s="3"/>
      <c r="D41" s="3"/>
      <c r="E41" s="3"/>
      <c r="F41" s="3"/>
      <c r="G41" s="3"/>
      <c r="H41" s="3"/>
      <c r="I41" s="3"/>
      <c r="J41" s="3"/>
      <c r="K41" s="3"/>
    </row>
    <row r="42" spans="1:11" ht="16.5" thickBot="1" x14ac:dyDescent="0.25">
      <c r="A42" s="48" t="s">
        <v>40</v>
      </c>
      <c r="B42" s="48"/>
      <c r="C42" s="48"/>
      <c r="D42" s="48"/>
      <c r="E42" s="48"/>
      <c r="F42" s="48"/>
      <c r="G42" s="48"/>
      <c r="H42" s="48"/>
      <c r="I42" s="48"/>
      <c r="J42" s="48"/>
      <c r="K42" s="48"/>
    </row>
    <row r="43" spans="1:11" ht="45" customHeight="1" thickBot="1" x14ac:dyDescent="0.25">
      <c r="A43" s="60" t="s">
        <v>10</v>
      </c>
      <c r="B43" s="60" t="s">
        <v>11</v>
      </c>
      <c r="C43" s="63" t="s">
        <v>41</v>
      </c>
      <c r="D43" s="62"/>
      <c r="E43" s="64"/>
      <c r="F43" s="63" t="s">
        <v>42</v>
      </c>
      <c r="G43" s="62"/>
      <c r="H43" s="64"/>
      <c r="I43" s="63" t="s">
        <v>14</v>
      </c>
      <c r="J43" s="62"/>
      <c r="K43" s="64"/>
    </row>
    <row r="44" spans="1:11" ht="23.25" thickBot="1" x14ac:dyDescent="0.25">
      <c r="A44" s="61"/>
      <c r="B44" s="61"/>
      <c r="C44" s="37" t="s">
        <v>187</v>
      </c>
      <c r="D44" s="37" t="s">
        <v>44</v>
      </c>
      <c r="E44" s="37" t="s">
        <v>17</v>
      </c>
      <c r="F44" s="37" t="s">
        <v>188</v>
      </c>
      <c r="G44" s="37" t="s">
        <v>44</v>
      </c>
      <c r="H44" s="37" t="s">
        <v>17</v>
      </c>
      <c r="I44" s="37" t="s">
        <v>188</v>
      </c>
      <c r="J44" s="37" t="s">
        <v>189</v>
      </c>
      <c r="K44" s="37" t="s">
        <v>17</v>
      </c>
    </row>
    <row r="45" spans="1:11" ht="15" thickBot="1" x14ac:dyDescent="0.25">
      <c r="A45" s="26">
        <v>1</v>
      </c>
      <c r="B45" s="27" t="s">
        <v>45</v>
      </c>
      <c r="C45" s="65"/>
      <c r="D45" s="66"/>
      <c r="E45" s="67"/>
      <c r="F45" s="65"/>
      <c r="G45" s="66"/>
      <c r="H45" s="67"/>
      <c r="I45" s="65"/>
      <c r="J45" s="66"/>
      <c r="K45" s="67"/>
    </row>
    <row r="46" spans="1:11" ht="39" thickBot="1" x14ac:dyDescent="0.25">
      <c r="A46" s="28"/>
      <c r="B46" s="35" t="s">
        <v>192</v>
      </c>
      <c r="C46" s="157">
        <v>5</v>
      </c>
      <c r="D46" s="157"/>
      <c r="E46" s="157">
        <v>5</v>
      </c>
      <c r="F46" s="157">
        <v>3</v>
      </c>
      <c r="G46" s="157"/>
      <c r="H46" s="157">
        <v>3</v>
      </c>
      <c r="I46" s="157">
        <v>-2</v>
      </c>
      <c r="J46" s="157">
        <v>0</v>
      </c>
      <c r="K46" s="157">
        <v>-2</v>
      </c>
    </row>
    <row r="47" spans="1:11" ht="15" thickBot="1" x14ac:dyDescent="0.25">
      <c r="A47" s="171" t="s">
        <v>220</v>
      </c>
      <c r="B47" s="172"/>
      <c r="C47" s="172"/>
      <c r="D47" s="172"/>
      <c r="E47" s="172"/>
      <c r="F47" s="172"/>
      <c r="G47" s="172"/>
      <c r="H47" s="172"/>
      <c r="I47" s="172"/>
      <c r="J47" s="172"/>
      <c r="K47" s="173"/>
    </row>
    <row r="48" spans="1:11" ht="56.25" customHeight="1" thickBot="1" x14ac:dyDescent="0.25">
      <c r="A48" s="72" t="s">
        <v>193</v>
      </c>
      <c r="B48" s="73"/>
      <c r="C48" s="73"/>
      <c r="D48" s="73"/>
      <c r="E48" s="73"/>
      <c r="F48" s="73"/>
      <c r="G48" s="73"/>
      <c r="H48" s="73"/>
      <c r="I48" s="73"/>
      <c r="J48" s="73"/>
      <c r="K48" s="74"/>
    </row>
    <row r="49" spans="1:11" ht="15" thickBot="1" x14ac:dyDescent="0.25">
      <c r="A49" s="26">
        <v>2</v>
      </c>
      <c r="B49" s="27" t="s">
        <v>55</v>
      </c>
      <c r="C49" s="65"/>
      <c r="D49" s="66"/>
      <c r="E49" s="67"/>
      <c r="F49" s="65"/>
      <c r="G49" s="66"/>
      <c r="H49" s="67"/>
      <c r="I49" s="65"/>
      <c r="J49" s="66"/>
      <c r="K49" s="67"/>
    </row>
    <row r="50" spans="1:11" ht="39" thickBot="1" x14ac:dyDescent="0.25">
      <c r="A50" s="28"/>
      <c r="B50" s="35" t="s">
        <v>196</v>
      </c>
      <c r="C50" s="157">
        <v>1</v>
      </c>
      <c r="D50" s="157"/>
      <c r="E50" s="157">
        <v>1</v>
      </c>
      <c r="F50" s="157">
        <v>1</v>
      </c>
      <c r="G50" s="157"/>
      <c r="H50" s="157">
        <v>1</v>
      </c>
      <c r="I50" s="157">
        <v>0</v>
      </c>
      <c r="J50" s="157">
        <v>0</v>
      </c>
      <c r="K50" s="157">
        <v>0</v>
      </c>
    </row>
    <row r="51" spans="1:11" ht="15" thickBot="1" x14ac:dyDescent="0.25">
      <c r="A51" s="171" t="s">
        <v>221</v>
      </c>
      <c r="B51" s="172"/>
      <c r="C51" s="172"/>
      <c r="D51" s="172"/>
      <c r="E51" s="172"/>
      <c r="F51" s="172"/>
      <c r="G51" s="172"/>
      <c r="H51" s="172"/>
      <c r="I51" s="172"/>
      <c r="J51" s="172"/>
      <c r="K51" s="173"/>
    </row>
    <row r="52" spans="1:11" ht="17.25" thickBot="1" x14ac:dyDescent="0.25">
      <c r="A52" s="174"/>
      <c r="B52" s="175"/>
      <c r="C52" s="175"/>
      <c r="D52" s="175"/>
      <c r="E52" s="175"/>
      <c r="F52" s="175"/>
      <c r="G52" s="175"/>
      <c r="H52" s="175"/>
      <c r="I52" s="175"/>
      <c r="J52" s="175"/>
      <c r="K52" s="176"/>
    </row>
    <row r="53" spans="1:11" ht="15" thickBot="1" x14ac:dyDescent="0.25">
      <c r="A53" s="26">
        <v>3</v>
      </c>
      <c r="B53" s="27" t="s">
        <v>62</v>
      </c>
      <c r="C53" s="65"/>
      <c r="D53" s="66"/>
      <c r="E53" s="67"/>
      <c r="F53" s="65"/>
      <c r="G53" s="66"/>
      <c r="H53" s="67"/>
      <c r="I53" s="65"/>
      <c r="J53" s="66"/>
      <c r="K53" s="67"/>
    </row>
    <row r="54" spans="1:11" ht="39" thickBot="1" x14ac:dyDescent="0.25">
      <c r="A54" s="28"/>
      <c r="B54" s="35" t="s">
        <v>199</v>
      </c>
      <c r="C54" s="157">
        <v>5</v>
      </c>
      <c r="D54" s="157"/>
      <c r="E54" s="157">
        <v>5</v>
      </c>
      <c r="F54" s="157">
        <v>3</v>
      </c>
      <c r="G54" s="157"/>
      <c r="H54" s="157">
        <v>3</v>
      </c>
      <c r="I54" s="157">
        <v>-2</v>
      </c>
      <c r="J54" s="157">
        <v>0</v>
      </c>
      <c r="K54" s="157">
        <v>-2</v>
      </c>
    </row>
    <row r="55" spans="1:11" ht="15" thickBot="1" x14ac:dyDescent="0.25">
      <c r="A55" s="171" t="s">
        <v>221</v>
      </c>
      <c r="B55" s="172"/>
      <c r="C55" s="172"/>
      <c r="D55" s="172"/>
      <c r="E55" s="172"/>
      <c r="F55" s="172"/>
      <c r="G55" s="172"/>
      <c r="H55" s="172"/>
      <c r="I55" s="172"/>
      <c r="J55" s="172"/>
      <c r="K55" s="173"/>
    </row>
    <row r="56" spans="1:11" ht="19.5" thickBot="1" x14ac:dyDescent="0.25">
      <c r="A56" s="72" t="s">
        <v>200</v>
      </c>
      <c r="B56" s="73"/>
      <c r="C56" s="73"/>
      <c r="D56" s="73"/>
      <c r="E56" s="73"/>
      <c r="F56" s="73"/>
      <c r="G56" s="73"/>
      <c r="H56" s="73"/>
      <c r="I56" s="73"/>
      <c r="J56" s="73"/>
      <c r="K56" s="74"/>
    </row>
    <row r="57" spans="1:11" ht="15.75" thickBot="1" x14ac:dyDescent="0.25">
      <c r="A57" s="39">
        <v>4</v>
      </c>
      <c r="B57" s="27" t="s">
        <v>70</v>
      </c>
      <c r="C57" s="157"/>
      <c r="D57" s="157"/>
      <c r="E57" s="157"/>
      <c r="F57" s="157"/>
      <c r="G57" s="157"/>
      <c r="H57" s="157"/>
      <c r="I57" s="157"/>
      <c r="J57" s="157"/>
      <c r="K57" s="157"/>
    </row>
    <row r="58" spans="1:11" ht="39" thickBot="1" x14ac:dyDescent="0.25">
      <c r="A58" s="28"/>
      <c r="B58" s="35" t="s">
        <v>201</v>
      </c>
      <c r="C58" s="157">
        <v>0</v>
      </c>
      <c r="D58" s="157"/>
      <c r="E58" s="157">
        <v>0</v>
      </c>
      <c r="F58" s="157">
        <v>60</v>
      </c>
      <c r="G58" s="157"/>
      <c r="H58" s="157">
        <v>60</v>
      </c>
      <c r="I58" s="157">
        <v>60</v>
      </c>
      <c r="J58" s="157">
        <v>0</v>
      </c>
      <c r="K58" s="157">
        <v>60</v>
      </c>
    </row>
    <row r="59" spans="1:11" ht="15" thickBot="1" x14ac:dyDescent="0.25">
      <c r="A59" s="171" t="s">
        <v>53</v>
      </c>
      <c r="B59" s="172"/>
      <c r="C59" s="172"/>
      <c r="D59" s="172"/>
      <c r="E59" s="172"/>
      <c r="F59" s="172"/>
      <c r="G59" s="172"/>
      <c r="H59" s="172"/>
      <c r="I59" s="172"/>
      <c r="J59" s="172"/>
      <c r="K59" s="173"/>
    </row>
    <row r="60" spans="1:11" ht="37.5" customHeight="1" thickBot="1" x14ac:dyDescent="0.25">
      <c r="A60" s="72" t="s">
        <v>202</v>
      </c>
      <c r="B60" s="73"/>
      <c r="C60" s="73"/>
      <c r="D60" s="73"/>
      <c r="E60" s="73"/>
      <c r="F60" s="73"/>
      <c r="G60" s="73"/>
      <c r="H60" s="73"/>
      <c r="I60" s="73"/>
      <c r="J60" s="73"/>
      <c r="K60" s="74"/>
    </row>
    <row r="61" spans="1:11" ht="28.5" customHeight="1" x14ac:dyDescent="0.2">
      <c r="A61" s="177" t="s">
        <v>76</v>
      </c>
      <c r="B61" s="177"/>
      <c r="C61" s="177"/>
      <c r="D61" s="177"/>
      <c r="E61" s="177"/>
      <c r="F61" s="177"/>
      <c r="G61" s="177"/>
      <c r="H61" s="177"/>
      <c r="I61" s="177"/>
      <c r="J61" s="177"/>
      <c r="K61" s="177"/>
    </row>
    <row r="62" spans="1:11" ht="18.75" customHeight="1" x14ac:dyDescent="0.2">
      <c r="A62" s="84" t="s">
        <v>203</v>
      </c>
      <c r="B62" s="84"/>
      <c r="C62" s="84"/>
      <c r="D62" s="84"/>
      <c r="E62" s="84"/>
      <c r="F62" s="84"/>
      <c r="G62" s="84"/>
      <c r="H62" s="84"/>
      <c r="I62" s="84"/>
      <c r="J62" s="84"/>
      <c r="K62" s="84"/>
    </row>
    <row r="63" spans="1:11" ht="14.25" customHeight="1" x14ac:dyDescent="0.2">
      <c r="A63" s="85" t="s">
        <v>81</v>
      </c>
      <c r="B63" s="85"/>
      <c r="C63" s="85"/>
      <c r="D63" s="85"/>
      <c r="E63" s="85"/>
      <c r="F63" s="85"/>
      <c r="G63" s="85"/>
      <c r="H63" s="85"/>
      <c r="I63" s="85"/>
      <c r="J63" s="85"/>
      <c r="K63" s="85"/>
    </row>
    <row r="64" spans="1:11" ht="37.5" customHeight="1" x14ac:dyDescent="0.2">
      <c r="A64" s="84" t="s">
        <v>82</v>
      </c>
      <c r="B64" s="84"/>
      <c r="C64" s="84"/>
      <c r="D64" s="84"/>
      <c r="E64" s="84"/>
      <c r="F64" s="84"/>
      <c r="G64" s="84"/>
      <c r="H64" s="84"/>
      <c r="I64" s="84"/>
      <c r="J64" s="84"/>
      <c r="K64" s="84"/>
    </row>
    <row r="65" spans="1:11" ht="16.5" thickBot="1" x14ac:dyDescent="0.25">
      <c r="A65" s="87" t="s">
        <v>83</v>
      </c>
      <c r="B65" s="87"/>
      <c r="C65" s="87"/>
      <c r="D65" s="87"/>
      <c r="E65" s="87"/>
      <c r="F65" s="87"/>
      <c r="G65" s="87"/>
      <c r="H65" s="87"/>
      <c r="I65" s="87"/>
      <c r="J65" s="87"/>
      <c r="K65" s="87"/>
    </row>
    <row r="66" spans="1:11" ht="30" customHeight="1" thickBot="1" x14ac:dyDescent="0.25">
      <c r="A66" s="60" t="s">
        <v>10</v>
      </c>
      <c r="B66" s="60" t="s">
        <v>11</v>
      </c>
      <c r="C66" s="89" t="s">
        <v>84</v>
      </c>
      <c r="D66" s="88"/>
      <c r="E66" s="90"/>
      <c r="F66" s="89" t="s">
        <v>85</v>
      </c>
      <c r="G66" s="88"/>
      <c r="H66" s="90"/>
      <c r="I66" s="89" t="s">
        <v>86</v>
      </c>
      <c r="J66" s="88"/>
      <c r="K66" s="90"/>
    </row>
    <row r="67" spans="1:11" ht="23.25" thickBot="1" x14ac:dyDescent="0.25">
      <c r="A67" s="61"/>
      <c r="B67" s="61"/>
      <c r="C67" s="37" t="s">
        <v>15</v>
      </c>
      <c r="D67" s="37" t="s">
        <v>16</v>
      </c>
      <c r="E67" s="37" t="s">
        <v>17</v>
      </c>
      <c r="F67" s="37" t="s">
        <v>15</v>
      </c>
      <c r="G67" s="37" t="s">
        <v>16</v>
      </c>
      <c r="H67" s="37" t="s">
        <v>17</v>
      </c>
      <c r="I67" s="37" t="s">
        <v>15</v>
      </c>
      <c r="J67" s="37" t="s">
        <v>16</v>
      </c>
      <c r="K67" s="37" t="s">
        <v>17</v>
      </c>
    </row>
    <row r="68" spans="1:11" ht="16.5" thickBot="1" x14ac:dyDescent="0.25">
      <c r="A68" s="13"/>
      <c r="B68" s="15" t="s">
        <v>21</v>
      </c>
      <c r="C68" s="34">
        <v>4.4000000000000004</v>
      </c>
      <c r="D68" s="34"/>
      <c r="E68" s="34">
        <v>4.4000000000000004</v>
      </c>
      <c r="F68" s="34">
        <v>3</v>
      </c>
      <c r="G68" s="34"/>
      <c r="H68" s="34">
        <v>3</v>
      </c>
      <c r="I68" s="34">
        <v>-31.8</v>
      </c>
      <c r="J68" s="34"/>
      <c r="K68" s="34">
        <v>-31.8</v>
      </c>
    </row>
    <row r="69" spans="1:11" ht="28.5" customHeight="1" x14ac:dyDescent="0.2">
      <c r="A69" s="178" t="s">
        <v>87</v>
      </c>
      <c r="B69" s="178"/>
      <c r="C69" s="178"/>
      <c r="D69" s="178"/>
      <c r="E69" s="178"/>
      <c r="F69" s="178"/>
      <c r="G69" s="178"/>
      <c r="H69" s="178"/>
      <c r="I69" s="178"/>
      <c r="J69" s="178"/>
      <c r="K69" s="178"/>
    </row>
    <row r="70" spans="1:11" ht="37.5" customHeight="1" thickBot="1" x14ac:dyDescent="0.25">
      <c r="A70" s="92" t="s">
        <v>206</v>
      </c>
      <c r="B70" s="92"/>
      <c r="C70" s="92"/>
      <c r="D70" s="92"/>
      <c r="E70" s="92"/>
      <c r="F70" s="92"/>
      <c r="G70" s="92"/>
      <c r="H70" s="92"/>
      <c r="I70" s="92"/>
      <c r="J70" s="92"/>
      <c r="K70" s="92"/>
    </row>
    <row r="71" spans="1:11" ht="15.75" thickBot="1" x14ac:dyDescent="0.25">
      <c r="A71" s="13"/>
      <c r="B71" s="17" t="s">
        <v>26</v>
      </c>
      <c r="C71" s="15"/>
      <c r="D71" s="15"/>
      <c r="E71" s="15"/>
      <c r="F71" s="15"/>
      <c r="G71" s="15"/>
      <c r="H71" s="15"/>
      <c r="I71" s="15"/>
      <c r="J71" s="15"/>
      <c r="K71" s="15"/>
    </row>
    <row r="72" spans="1:11" ht="39" thickBot="1" x14ac:dyDescent="0.25">
      <c r="A72" s="159">
        <v>1</v>
      </c>
      <c r="B72" s="15" t="s">
        <v>158</v>
      </c>
      <c r="C72" s="34">
        <v>4.4000000000000004</v>
      </c>
      <c r="D72" s="34"/>
      <c r="E72" s="34">
        <v>4.4000000000000004</v>
      </c>
      <c r="F72" s="34">
        <v>3</v>
      </c>
      <c r="G72" s="34"/>
      <c r="H72" s="34">
        <v>3</v>
      </c>
      <c r="I72" s="34">
        <v>-31.8</v>
      </c>
      <c r="J72" s="34"/>
      <c r="K72" s="34">
        <v>-31.8</v>
      </c>
    </row>
    <row r="73" spans="1:11" ht="28.5" customHeight="1" thickBot="1" x14ac:dyDescent="0.25">
      <c r="A73" s="180" t="s">
        <v>90</v>
      </c>
      <c r="B73" s="181"/>
      <c r="C73" s="181"/>
      <c r="D73" s="181"/>
      <c r="E73" s="181"/>
      <c r="F73" s="181"/>
      <c r="G73" s="181"/>
      <c r="H73" s="181"/>
      <c r="I73" s="181"/>
      <c r="J73" s="181"/>
      <c r="K73" s="182"/>
    </row>
    <row r="74" spans="1:11" ht="37.5" customHeight="1" thickBot="1" x14ac:dyDescent="0.25">
      <c r="A74" s="96" t="s">
        <v>207</v>
      </c>
      <c r="B74" s="96"/>
      <c r="C74" s="96"/>
      <c r="D74" s="96"/>
      <c r="E74" s="96"/>
      <c r="F74" s="96"/>
      <c r="G74" s="96"/>
      <c r="H74" s="96"/>
      <c r="I74" s="96"/>
      <c r="J74" s="96"/>
      <c r="K74" s="96"/>
    </row>
    <row r="75" spans="1:11" ht="15" thickBot="1" x14ac:dyDescent="0.25">
      <c r="A75" s="160">
        <v>1</v>
      </c>
      <c r="B75" s="161" t="s">
        <v>45</v>
      </c>
      <c r="C75" s="162"/>
      <c r="D75" s="162"/>
      <c r="E75" s="162"/>
      <c r="F75" s="162"/>
      <c r="G75" s="162"/>
      <c r="H75" s="162"/>
      <c r="I75" s="162"/>
      <c r="J75" s="162"/>
      <c r="K75" s="162"/>
    </row>
    <row r="76" spans="1:11" ht="39" thickBot="1" x14ac:dyDescent="0.25">
      <c r="A76" s="163"/>
      <c r="B76" s="15" t="s">
        <v>192</v>
      </c>
      <c r="C76" s="10">
        <v>4.4000000000000004</v>
      </c>
      <c r="D76" s="10"/>
      <c r="E76" s="164">
        <v>4.4000000000000004</v>
      </c>
      <c r="F76" s="10">
        <v>3</v>
      </c>
      <c r="G76" s="10"/>
      <c r="H76" s="164">
        <v>3</v>
      </c>
      <c r="I76" s="34">
        <v>-31.8</v>
      </c>
      <c r="J76" s="34"/>
      <c r="K76" s="34">
        <v>-31.8</v>
      </c>
    </row>
    <row r="77" spans="1:11" ht="15.75" thickBot="1" x14ac:dyDescent="0.25">
      <c r="A77" s="160">
        <v>2</v>
      </c>
      <c r="B77" s="161" t="s">
        <v>55</v>
      </c>
      <c r="C77" s="10"/>
      <c r="D77" s="10"/>
      <c r="E77" s="164"/>
      <c r="F77" s="10"/>
      <c r="G77" s="10"/>
      <c r="H77" s="164"/>
      <c r="I77" s="10"/>
      <c r="J77" s="10"/>
      <c r="K77" s="10"/>
    </row>
    <row r="78" spans="1:11" ht="39" thickBot="1" x14ac:dyDescent="0.25">
      <c r="A78" s="163"/>
      <c r="B78" s="15" t="s">
        <v>196</v>
      </c>
      <c r="C78" s="10">
        <v>1</v>
      </c>
      <c r="D78" s="10"/>
      <c r="E78" s="164">
        <v>1</v>
      </c>
      <c r="F78" s="10">
        <v>1</v>
      </c>
      <c r="G78" s="10"/>
      <c r="H78" s="164">
        <v>1</v>
      </c>
      <c r="I78" s="34">
        <v>0</v>
      </c>
      <c r="J78" s="34"/>
      <c r="K78" s="34">
        <v>0</v>
      </c>
    </row>
    <row r="79" spans="1:11" ht="15.75" thickBot="1" x14ac:dyDescent="0.25">
      <c r="A79" s="160">
        <v>3</v>
      </c>
      <c r="B79" s="161" t="s">
        <v>62</v>
      </c>
      <c r="C79" s="10"/>
      <c r="D79" s="10"/>
      <c r="E79" s="164"/>
      <c r="F79" s="10"/>
      <c r="G79" s="10"/>
      <c r="H79" s="164"/>
      <c r="I79" s="10"/>
      <c r="J79" s="10"/>
      <c r="K79" s="10"/>
    </row>
    <row r="80" spans="1:11" ht="39" thickBot="1" x14ac:dyDescent="0.25">
      <c r="A80" s="163"/>
      <c r="B80" s="15" t="s">
        <v>199</v>
      </c>
      <c r="C80" s="10">
        <v>4.4000000000000004</v>
      </c>
      <c r="D80" s="10"/>
      <c r="E80" s="164">
        <v>4.4000000000000004</v>
      </c>
      <c r="F80" s="10">
        <v>3</v>
      </c>
      <c r="G80" s="10"/>
      <c r="H80" s="164">
        <v>3</v>
      </c>
      <c r="I80" s="34">
        <v>-31.8</v>
      </c>
      <c r="J80" s="34"/>
      <c r="K80" s="34">
        <v>-31.8</v>
      </c>
    </row>
    <row r="81" spans="1:11" ht="15.75" thickBot="1" x14ac:dyDescent="0.25">
      <c r="A81" s="163">
        <v>4</v>
      </c>
      <c r="B81" s="161" t="s">
        <v>70</v>
      </c>
      <c r="C81" s="10"/>
      <c r="D81" s="10"/>
      <c r="E81" s="164"/>
      <c r="F81" s="10"/>
      <c r="G81" s="10"/>
      <c r="H81" s="164"/>
      <c r="I81" s="10"/>
      <c r="J81" s="10"/>
      <c r="K81" s="10"/>
    </row>
    <row r="82" spans="1:11" ht="39" thickBot="1" x14ac:dyDescent="0.25">
      <c r="A82" s="163"/>
      <c r="B82" s="15" t="s">
        <v>201</v>
      </c>
      <c r="C82" s="10">
        <v>52</v>
      </c>
      <c r="D82" s="10"/>
      <c r="E82" s="164">
        <v>52</v>
      </c>
      <c r="F82" s="10">
        <v>60</v>
      </c>
      <c r="G82" s="10"/>
      <c r="H82" s="164">
        <v>60</v>
      </c>
      <c r="I82" s="34">
        <v>15.4</v>
      </c>
      <c r="J82" s="34"/>
      <c r="K82" s="34">
        <v>15.4</v>
      </c>
    </row>
    <row r="83" spans="1:11" ht="15" thickBot="1" x14ac:dyDescent="0.25">
      <c r="A83" s="180" t="s">
        <v>93</v>
      </c>
      <c r="B83" s="181"/>
      <c r="C83" s="181"/>
      <c r="D83" s="181"/>
      <c r="E83" s="181"/>
      <c r="F83" s="181"/>
      <c r="G83" s="181"/>
      <c r="H83" s="181"/>
      <c r="I83" s="181"/>
      <c r="J83" s="181"/>
      <c r="K83" s="182"/>
    </row>
    <row r="84" spans="1:11" ht="19.5" thickBot="1" x14ac:dyDescent="0.25">
      <c r="A84" s="96" t="s">
        <v>208</v>
      </c>
      <c r="B84" s="96"/>
      <c r="C84" s="96"/>
      <c r="D84" s="96"/>
      <c r="E84" s="96"/>
      <c r="F84" s="96"/>
      <c r="G84" s="96"/>
      <c r="H84" s="96"/>
      <c r="I84" s="96"/>
      <c r="J84" s="96"/>
      <c r="K84" s="96"/>
    </row>
    <row r="85" spans="1:11" ht="15" thickBot="1" x14ac:dyDescent="0.25">
      <c r="A85" s="180" t="s">
        <v>81</v>
      </c>
      <c r="B85" s="181"/>
      <c r="C85" s="181"/>
      <c r="D85" s="181"/>
      <c r="E85" s="181"/>
      <c r="F85" s="181"/>
      <c r="G85" s="181"/>
      <c r="H85" s="181"/>
      <c r="I85" s="181"/>
      <c r="J85" s="181"/>
      <c r="K85" s="182"/>
    </row>
    <row r="86" spans="1:11" x14ac:dyDescent="0.2">
      <c r="A86" s="183"/>
      <c r="B86" s="183"/>
      <c r="C86" s="183"/>
      <c r="D86" s="183"/>
      <c r="E86" s="183"/>
      <c r="F86" s="183"/>
      <c r="G86" s="183"/>
      <c r="H86" s="183"/>
      <c r="I86" s="183"/>
      <c r="J86" s="183"/>
      <c r="K86" s="183"/>
    </row>
    <row r="87" spans="1:11" ht="16.5" thickBot="1" x14ac:dyDescent="0.25">
      <c r="A87" s="47" t="s">
        <v>209</v>
      </c>
      <c r="B87" s="47"/>
      <c r="C87" s="47"/>
      <c r="D87" s="47"/>
      <c r="E87" s="47"/>
      <c r="F87" s="47"/>
      <c r="G87" s="47"/>
      <c r="H87" s="47"/>
      <c r="I87" s="47"/>
      <c r="J87" s="47"/>
      <c r="K87" s="47"/>
    </row>
    <row r="88" spans="1:11" ht="72.75" thickBot="1" x14ac:dyDescent="0.25">
      <c r="A88" s="18" t="s">
        <v>99</v>
      </c>
      <c r="B88" s="19" t="s">
        <v>11</v>
      </c>
      <c r="C88" s="20" t="s">
        <v>100</v>
      </c>
      <c r="D88" s="20" t="s">
        <v>101</v>
      </c>
      <c r="E88" s="20" t="s">
        <v>102</v>
      </c>
      <c r="F88" s="20" t="s">
        <v>14</v>
      </c>
      <c r="G88" s="20" t="s">
        <v>103</v>
      </c>
      <c r="H88" s="20" t="s">
        <v>104</v>
      </c>
      <c r="I88" s="3"/>
      <c r="J88" s="3"/>
      <c r="K88" s="3"/>
    </row>
    <row r="89" spans="1:11" ht="15.75" thickBot="1" x14ac:dyDescent="0.25">
      <c r="A89" s="21">
        <v>1</v>
      </c>
      <c r="B89" s="17">
        <v>2</v>
      </c>
      <c r="C89" s="17">
        <v>3</v>
      </c>
      <c r="D89" s="17">
        <v>4</v>
      </c>
      <c r="E89" s="17">
        <v>5</v>
      </c>
      <c r="F89" s="17" t="s">
        <v>105</v>
      </c>
      <c r="G89" s="17">
        <v>7</v>
      </c>
      <c r="H89" s="17" t="s">
        <v>106</v>
      </c>
      <c r="I89" s="3"/>
      <c r="J89" s="3"/>
      <c r="K89" s="3"/>
    </row>
    <row r="90" spans="1:11" ht="15.75" thickBot="1" x14ac:dyDescent="0.25">
      <c r="A90" s="21">
        <v>1</v>
      </c>
      <c r="B90" s="17" t="s">
        <v>107</v>
      </c>
      <c r="C90" s="17" t="s">
        <v>30</v>
      </c>
      <c r="D90" s="165"/>
      <c r="E90" s="165"/>
      <c r="F90" s="165">
        <v>0</v>
      </c>
      <c r="G90" s="17" t="s">
        <v>30</v>
      </c>
      <c r="H90" s="17" t="s">
        <v>30</v>
      </c>
      <c r="I90" s="3"/>
      <c r="J90" s="3"/>
      <c r="K90" s="3"/>
    </row>
    <row r="91" spans="1:11" ht="15.75" thickBot="1" x14ac:dyDescent="0.25">
      <c r="A91" s="13"/>
      <c r="B91" s="17" t="s">
        <v>108</v>
      </c>
      <c r="C91" s="17" t="s">
        <v>30</v>
      </c>
      <c r="D91" s="165"/>
      <c r="E91" s="165"/>
      <c r="F91" s="165">
        <v>0</v>
      </c>
      <c r="G91" s="17" t="s">
        <v>30</v>
      </c>
      <c r="H91" s="17" t="s">
        <v>30</v>
      </c>
      <c r="I91" s="3"/>
      <c r="J91" s="3"/>
      <c r="K91" s="3"/>
    </row>
    <row r="92" spans="1:11" ht="30.75" thickBot="1" x14ac:dyDescent="0.25">
      <c r="A92" s="13"/>
      <c r="B92" s="17" t="s">
        <v>210</v>
      </c>
      <c r="C92" s="17" t="s">
        <v>30</v>
      </c>
      <c r="D92" s="165"/>
      <c r="E92" s="165"/>
      <c r="F92" s="165">
        <v>0</v>
      </c>
      <c r="G92" s="17" t="s">
        <v>30</v>
      </c>
      <c r="H92" s="17" t="s">
        <v>30</v>
      </c>
      <c r="I92" s="3"/>
      <c r="J92" s="3"/>
      <c r="K92" s="3"/>
    </row>
    <row r="93" spans="1:11" ht="15.75" thickBot="1" x14ac:dyDescent="0.25">
      <c r="A93" s="13"/>
      <c r="B93" s="17" t="s">
        <v>110</v>
      </c>
      <c r="C93" s="17" t="s">
        <v>30</v>
      </c>
      <c r="D93" s="165"/>
      <c r="E93" s="165"/>
      <c r="F93" s="165"/>
      <c r="G93" s="17" t="s">
        <v>30</v>
      </c>
      <c r="H93" s="17" t="s">
        <v>30</v>
      </c>
      <c r="I93" s="3"/>
      <c r="J93" s="3"/>
      <c r="K93" s="3"/>
    </row>
    <row r="94" spans="1:11" ht="15.75" thickBot="1" x14ac:dyDescent="0.25">
      <c r="A94" s="13"/>
      <c r="B94" s="17" t="s">
        <v>111</v>
      </c>
      <c r="C94" s="17" t="s">
        <v>30</v>
      </c>
      <c r="D94" s="15"/>
      <c r="E94" s="15"/>
      <c r="F94" s="15"/>
      <c r="G94" s="17" t="s">
        <v>30</v>
      </c>
      <c r="H94" s="17" t="s">
        <v>30</v>
      </c>
      <c r="I94" s="3"/>
      <c r="J94" s="3"/>
      <c r="K94" s="3"/>
    </row>
    <row r="95" spans="1:11" ht="15.75" thickBot="1" x14ac:dyDescent="0.25">
      <c r="A95" s="105" t="s">
        <v>211</v>
      </c>
      <c r="B95" s="106"/>
      <c r="C95" s="106"/>
      <c r="D95" s="106"/>
      <c r="E95" s="106"/>
      <c r="F95" s="106"/>
      <c r="G95" s="106"/>
      <c r="H95" s="107"/>
      <c r="I95" s="3"/>
      <c r="J95" s="3"/>
      <c r="K95" s="3"/>
    </row>
    <row r="96" spans="1:11" ht="15.75" thickBot="1" x14ac:dyDescent="0.25">
      <c r="A96" s="21">
        <v>2</v>
      </c>
      <c r="B96" s="17" t="s">
        <v>113</v>
      </c>
      <c r="C96" s="17" t="s">
        <v>30</v>
      </c>
      <c r="D96" s="165"/>
      <c r="E96" s="165"/>
      <c r="F96" s="165">
        <v>0</v>
      </c>
      <c r="G96" s="17" t="s">
        <v>30</v>
      </c>
      <c r="H96" s="17" t="s">
        <v>30</v>
      </c>
      <c r="I96" s="3"/>
      <c r="J96" s="3"/>
      <c r="K96" s="3"/>
    </row>
    <row r="97" spans="1:11" ht="15.75" thickBot="1" x14ac:dyDescent="0.25">
      <c r="A97" s="105" t="s">
        <v>212</v>
      </c>
      <c r="B97" s="106"/>
      <c r="C97" s="106"/>
      <c r="D97" s="106"/>
      <c r="E97" s="106"/>
      <c r="F97" s="106"/>
      <c r="G97" s="106"/>
      <c r="H97" s="107"/>
      <c r="I97" s="3"/>
      <c r="J97" s="3"/>
      <c r="K97" s="3"/>
    </row>
    <row r="98" spans="1:11" ht="15.75" thickBot="1" x14ac:dyDescent="0.25">
      <c r="A98" s="105" t="s">
        <v>115</v>
      </c>
      <c r="B98" s="106"/>
      <c r="C98" s="106"/>
      <c r="D98" s="106"/>
      <c r="E98" s="106"/>
      <c r="F98" s="106"/>
      <c r="G98" s="106"/>
      <c r="H98" s="107"/>
      <c r="I98" s="3"/>
      <c r="J98" s="3"/>
      <c r="K98" s="3"/>
    </row>
    <row r="99" spans="1:11" ht="15.75" thickBot="1" x14ac:dyDescent="0.25">
      <c r="A99" s="21">
        <v>2.1</v>
      </c>
      <c r="B99" s="17" t="s">
        <v>116</v>
      </c>
      <c r="C99" s="15"/>
      <c r="D99" s="15"/>
      <c r="E99" s="15"/>
      <c r="F99" s="15"/>
      <c r="G99" s="15"/>
      <c r="H99" s="15"/>
      <c r="I99" s="3"/>
      <c r="J99" s="3"/>
      <c r="K99" s="3"/>
    </row>
    <row r="100" spans="1:11" ht="15.75" thickBot="1" x14ac:dyDescent="0.25">
      <c r="A100" s="13"/>
      <c r="B100" s="17" t="s">
        <v>117</v>
      </c>
      <c r="C100" s="15"/>
      <c r="D100" s="165"/>
      <c r="E100" s="165"/>
      <c r="F100" s="165">
        <v>0</v>
      </c>
      <c r="G100" s="165"/>
      <c r="H100" s="15"/>
      <c r="I100" s="3"/>
      <c r="J100" s="3"/>
      <c r="K100" s="3"/>
    </row>
    <row r="101" spans="1:11" ht="30" customHeight="1" thickBot="1" x14ac:dyDescent="0.25">
      <c r="A101" s="105" t="s">
        <v>118</v>
      </c>
      <c r="B101" s="106"/>
      <c r="C101" s="106"/>
      <c r="D101" s="106"/>
      <c r="E101" s="106"/>
      <c r="F101" s="106"/>
      <c r="G101" s="106"/>
      <c r="H101" s="108"/>
      <c r="I101" s="3"/>
      <c r="J101" s="3"/>
      <c r="K101" s="3"/>
    </row>
    <row r="102" spans="1:11" ht="15.75" thickBot="1" x14ac:dyDescent="0.25">
      <c r="A102" s="13"/>
      <c r="B102" s="17" t="s">
        <v>119</v>
      </c>
      <c r="C102" s="15"/>
      <c r="D102" s="165"/>
      <c r="E102" s="165"/>
      <c r="F102" s="165">
        <v>0</v>
      </c>
      <c r="G102" s="165"/>
      <c r="H102" s="15"/>
      <c r="I102" s="3"/>
      <c r="J102" s="3"/>
      <c r="K102" s="3"/>
    </row>
    <row r="103" spans="1:11" ht="15.75" thickBot="1" x14ac:dyDescent="0.25">
      <c r="A103" s="13"/>
      <c r="B103" s="17" t="s">
        <v>120</v>
      </c>
      <c r="C103" s="15"/>
      <c r="D103" s="15"/>
      <c r="E103" s="15"/>
      <c r="F103" s="15"/>
      <c r="G103" s="15"/>
      <c r="H103" s="15"/>
      <c r="I103" s="3"/>
      <c r="J103" s="3"/>
      <c r="K103" s="3"/>
    </row>
    <row r="104" spans="1:11" ht="15.75" thickBot="1" x14ac:dyDescent="0.25">
      <c r="A104" s="21">
        <v>2.2000000000000002</v>
      </c>
      <c r="B104" s="17" t="s">
        <v>121</v>
      </c>
      <c r="C104" s="17" t="s">
        <v>30</v>
      </c>
      <c r="D104" s="15"/>
      <c r="E104" s="15"/>
      <c r="F104" s="15"/>
      <c r="G104" s="17" t="s">
        <v>30</v>
      </c>
      <c r="H104" s="17" t="s">
        <v>30</v>
      </c>
      <c r="I104" s="3"/>
      <c r="J104" s="3"/>
      <c r="K104" s="3"/>
    </row>
    <row r="105" spans="1:11" ht="15" x14ac:dyDescent="0.2">
      <c r="A105" s="166"/>
      <c r="B105" s="166"/>
      <c r="C105" s="166"/>
      <c r="D105" s="166"/>
      <c r="E105" s="166"/>
      <c r="F105" s="166"/>
      <c r="G105" s="166"/>
      <c r="H105" s="166"/>
      <c r="I105" s="3"/>
      <c r="J105" s="3"/>
      <c r="K105" s="3"/>
    </row>
    <row r="106" spans="1:11" ht="18.75" customHeight="1" x14ac:dyDescent="0.2">
      <c r="A106" s="109" t="s">
        <v>213</v>
      </c>
      <c r="B106" s="109"/>
      <c r="C106" s="109"/>
      <c r="D106" s="109"/>
      <c r="E106" s="109"/>
      <c r="F106" s="109"/>
      <c r="G106" s="109"/>
      <c r="H106" s="109"/>
      <c r="I106" s="109"/>
      <c r="J106" s="109"/>
      <c r="K106" s="109"/>
    </row>
    <row r="107" spans="1:11" ht="18.75" customHeight="1" x14ac:dyDescent="0.2">
      <c r="A107" s="109" t="s">
        <v>214</v>
      </c>
      <c r="B107" s="109"/>
      <c r="C107" s="109"/>
      <c r="D107" s="109"/>
      <c r="E107" s="109"/>
      <c r="F107" s="109"/>
      <c r="G107" s="109"/>
      <c r="H107" s="109"/>
      <c r="I107" s="109"/>
      <c r="J107" s="109"/>
      <c r="K107" s="109"/>
    </row>
    <row r="108" spans="1:11" ht="18.75" customHeight="1" x14ac:dyDescent="0.2">
      <c r="A108" s="109" t="s">
        <v>124</v>
      </c>
      <c r="B108" s="109"/>
      <c r="C108" s="109"/>
      <c r="D108" s="109"/>
      <c r="E108" s="109"/>
      <c r="F108" s="109"/>
      <c r="G108" s="109"/>
      <c r="H108" s="109"/>
      <c r="I108" s="109"/>
      <c r="J108" s="109"/>
      <c r="K108" s="109"/>
    </row>
    <row r="109" spans="1:11" ht="37.5" customHeight="1" x14ac:dyDescent="0.2">
      <c r="A109" s="46" t="s">
        <v>222</v>
      </c>
      <c r="B109" s="46"/>
      <c r="C109" s="46"/>
      <c r="D109" s="46"/>
      <c r="E109" s="46"/>
      <c r="F109" s="46"/>
      <c r="G109" s="46"/>
      <c r="H109" s="46"/>
      <c r="I109" s="46"/>
      <c r="J109" s="46"/>
      <c r="K109" s="46"/>
    </row>
    <row r="110" spans="1:11" ht="37.5" customHeight="1" x14ac:dyDescent="0.2">
      <c r="A110" s="46" t="s">
        <v>223</v>
      </c>
      <c r="B110" s="46"/>
      <c r="C110" s="46"/>
      <c r="D110" s="46"/>
      <c r="E110" s="46"/>
      <c r="F110" s="46"/>
      <c r="G110" s="46"/>
      <c r="H110" s="46"/>
      <c r="I110" s="46"/>
      <c r="J110" s="46"/>
      <c r="K110" s="46"/>
    </row>
    <row r="111" spans="1:11" ht="56.25" customHeight="1" x14ac:dyDescent="0.2">
      <c r="A111" s="46" t="s">
        <v>224</v>
      </c>
      <c r="B111" s="46"/>
      <c r="C111" s="46"/>
      <c r="D111" s="46"/>
      <c r="E111" s="46"/>
      <c r="F111" s="46"/>
      <c r="G111" s="46"/>
      <c r="H111" s="46"/>
      <c r="I111" s="46"/>
      <c r="J111" s="46"/>
      <c r="K111" s="46"/>
    </row>
    <row r="112" spans="1:11" ht="18.75" customHeight="1" x14ac:dyDescent="0.2">
      <c r="A112" s="46" t="s">
        <v>225</v>
      </c>
      <c r="B112" s="46"/>
      <c r="C112" s="46"/>
      <c r="D112" s="46"/>
      <c r="E112" s="46"/>
      <c r="F112" s="46"/>
      <c r="G112" s="46"/>
      <c r="H112" s="46"/>
      <c r="I112" s="46"/>
      <c r="J112" s="46"/>
      <c r="K112" s="46"/>
    </row>
    <row r="113" spans="1:11" ht="18.75" x14ac:dyDescent="0.2">
      <c r="A113" s="152"/>
      <c r="B113" s="152"/>
      <c r="C113" s="152"/>
      <c r="D113" s="152"/>
      <c r="E113" s="152"/>
      <c r="F113" s="152"/>
      <c r="G113" s="152"/>
      <c r="H113" s="152"/>
      <c r="I113" s="152"/>
      <c r="J113" s="152"/>
      <c r="K113" s="152"/>
    </row>
    <row r="114" spans="1:11" ht="18.75" x14ac:dyDescent="0.2">
      <c r="A114" s="152"/>
      <c r="B114" s="152"/>
      <c r="C114" s="152"/>
      <c r="D114" s="152"/>
      <c r="E114" s="152"/>
      <c r="F114" s="152"/>
      <c r="G114" s="152"/>
      <c r="H114" s="152"/>
      <c r="I114" s="152"/>
      <c r="J114" s="152"/>
      <c r="K114" s="152"/>
    </row>
    <row r="115" spans="1:11" ht="18.75" x14ac:dyDescent="0.2">
      <c r="A115" s="110"/>
      <c r="B115" s="203" t="s">
        <v>129</v>
      </c>
      <c r="C115" s="228"/>
      <c r="D115" s="228"/>
      <c r="E115" s="110"/>
      <c r="F115" s="110"/>
      <c r="G115" s="110"/>
      <c r="H115" s="228" t="s">
        <v>131</v>
      </c>
      <c r="I115" s="228"/>
      <c r="J115" s="228"/>
      <c r="K115" s="110"/>
    </row>
    <row r="116" spans="1:11" ht="19.5" thickBot="1" x14ac:dyDescent="0.25">
      <c r="A116" s="110"/>
      <c r="B116" s="203" t="s">
        <v>130</v>
      </c>
      <c r="C116" s="230"/>
      <c r="D116" s="230"/>
      <c r="E116" s="110"/>
      <c r="F116" s="110"/>
      <c r="G116" s="110"/>
      <c r="H116" s="228"/>
      <c r="I116" s="228"/>
      <c r="J116" s="228"/>
      <c r="K116" s="110"/>
    </row>
    <row r="117" spans="1:11" ht="18.75" x14ac:dyDescent="0.2">
      <c r="A117" s="152"/>
      <c r="B117" s="152"/>
      <c r="C117" s="152"/>
      <c r="D117" s="152"/>
      <c r="E117" s="152"/>
      <c r="F117" s="152"/>
      <c r="G117" s="152"/>
      <c r="H117" s="152"/>
      <c r="I117" s="152"/>
      <c r="J117" s="152"/>
      <c r="K117" s="152"/>
    </row>
    <row r="118" spans="1:11" ht="18.75" x14ac:dyDescent="0.2">
      <c r="A118" s="152"/>
      <c r="B118" s="152"/>
      <c r="C118" s="152"/>
      <c r="D118" s="152"/>
      <c r="E118" s="152"/>
      <c r="F118" s="152"/>
      <c r="G118" s="152"/>
      <c r="H118" s="152"/>
      <c r="I118" s="152"/>
      <c r="J118" s="152"/>
      <c r="K118" s="152"/>
    </row>
    <row r="119" spans="1:11" ht="18.75" x14ac:dyDescent="0.2">
      <c r="A119" s="152"/>
      <c r="B119" s="152"/>
      <c r="C119" s="152"/>
      <c r="D119" s="152"/>
      <c r="E119" s="152"/>
      <c r="F119" s="152"/>
      <c r="G119" s="152"/>
      <c r="H119" s="152"/>
      <c r="I119" s="152"/>
      <c r="J119" s="152"/>
      <c r="K119" s="152"/>
    </row>
  </sheetData>
  <mergeCells count="90">
    <mergeCell ref="A111:K111"/>
    <mergeCell ref="A112:K112"/>
    <mergeCell ref="A115:A116"/>
    <mergeCell ref="C115:C116"/>
    <mergeCell ref="D115:D116"/>
    <mergeCell ref="E115:E116"/>
    <mergeCell ref="F115:F116"/>
    <mergeCell ref="G115:G116"/>
    <mergeCell ref="H115:J116"/>
    <mergeCell ref="K115:K116"/>
    <mergeCell ref="A87:K87"/>
    <mergeCell ref="A95:H95"/>
    <mergeCell ref="A97:H97"/>
    <mergeCell ref="A98:H98"/>
    <mergeCell ref="A101:H101"/>
    <mergeCell ref="A106:K106"/>
    <mergeCell ref="A62:K62"/>
    <mergeCell ref="A63:K63"/>
    <mergeCell ref="A64:K64"/>
    <mergeCell ref="A66:A67"/>
    <mergeCell ref="B66:B67"/>
    <mergeCell ref="C66:E66"/>
    <mergeCell ref="F66:H66"/>
    <mergeCell ref="I66:K66"/>
    <mergeCell ref="I43:K43"/>
    <mergeCell ref="A47:K47"/>
    <mergeCell ref="A48:K48"/>
    <mergeCell ref="C49:E49"/>
    <mergeCell ref="F49:H49"/>
    <mergeCell ref="I49:K49"/>
    <mergeCell ref="F14:H14"/>
    <mergeCell ref="I14:K14"/>
    <mergeCell ref="A19:K19"/>
    <mergeCell ref="A29:E29"/>
    <mergeCell ref="A36:E36"/>
    <mergeCell ref="A42:K42"/>
    <mergeCell ref="A118:K118"/>
    <mergeCell ref="A119:K119"/>
    <mergeCell ref="A10:A11"/>
    <mergeCell ref="B10:B11"/>
    <mergeCell ref="C11:K11"/>
    <mergeCell ref="B12:K12"/>
    <mergeCell ref="A13:K13"/>
    <mergeCell ref="A14:A15"/>
    <mergeCell ref="B14:B15"/>
    <mergeCell ref="C14:E14"/>
    <mergeCell ref="A113:K113"/>
    <mergeCell ref="A114:K114"/>
    <mergeCell ref="A117:K117"/>
    <mergeCell ref="A107:K107"/>
    <mergeCell ref="A108:K108"/>
    <mergeCell ref="A109:K109"/>
    <mergeCell ref="A110:K110"/>
    <mergeCell ref="A83:K83"/>
    <mergeCell ref="A84:K84"/>
    <mergeCell ref="A85:K85"/>
    <mergeCell ref="A86:K86"/>
    <mergeCell ref="A73:K73"/>
    <mergeCell ref="A74:K74"/>
    <mergeCell ref="A65:K65"/>
    <mergeCell ref="A69:K69"/>
    <mergeCell ref="A70:K70"/>
    <mergeCell ref="A56:K56"/>
    <mergeCell ref="A60:K60"/>
    <mergeCell ref="A61:K61"/>
    <mergeCell ref="A59:K59"/>
    <mergeCell ref="A51:K51"/>
    <mergeCell ref="A55:K55"/>
    <mergeCell ref="A52:K52"/>
    <mergeCell ref="C53:E53"/>
    <mergeCell ref="F53:H53"/>
    <mergeCell ref="I53:K53"/>
    <mergeCell ref="C45:E45"/>
    <mergeCell ref="F45:H45"/>
    <mergeCell ref="I45:K45"/>
    <mergeCell ref="A18:K18"/>
    <mergeCell ref="A23:K23"/>
    <mergeCell ref="A43:A44"/>
    <mergeCell ref="B43:B44"/>
    <mergeCell ref="C43:E43"/>
    <mergeCell ref="F43:H43"/>
    <mergeCell ref="D7:K7"/>
    <mergeCell ref="D8:K8"/>
    <mergeCell ref="C10:K10"/>
    <mergeCell ref="H1:K1"/>
    <mergeCell ref="H2:K2"/>
    <mergeCell ref="A3:K3"/>
    <mergeCell ref="D4:K4"/>
    <mergeCell ref="D5:K5"/>
    <mergeCell ref="D6:K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workbookViewId="0">
      <selection activeCell="B171" sqref="A171:XFD172"/>
    </sheetView>
  </sheetViews>
  <sheetFormatPr defaultRowHeight="12.75" x14ac:dyDescent="0.2"/>
  <cols>
    <col min="2" max="2" width="45.85546875" customWidth="1"/>
    <col min="3" max="3" width="12.28515625" customWidth="1"/>
    <col min="5" max="6" width="13.140625" customWidth="1"/>
    <col min="8" max="8" width="12.5703125" customWidth="1"/>
  </cols>
  <sheetData>
    <row r="1" spans="1:11" ht="15" x14ac:dyDescent="0.2">
      <c r="A1" s="3"/>
      <c r="B1" s="3"/>
      <c r="C1" s="3"/>
      <c r="D1" s="3"/>
      <c r="E1" s="3"/>
      <c r="F1" s="3"/>
      <c r="G1" s="3"/>
      <c r="H1" s="167" t="s">
        <v>132</v>
      </c>
      <c r="I1" s="167"/>
      <c r="J1" s="167"/>
      <c r="K1" s="167"/>
    </row>
    <row r="2" spans="1:11" ht="38.25" customHeight="1" x14ac:dyDescent="0.2">
      <c r="A2" s="3"/>
      <c r="B2" s="3"/>
      <c r="C2" s="3"/>
      <c r="D2" s="3"/>
      <c r="E2" s="3"/>
      <c r="F2" s="3"/>
      <c r="G2" s="3"/>
      <c r="H2" s="167" t="s">
        <v>133</v>
      </c>
      <c r="I2" s="167"/>
      <c r="J2" s="167"/>
      <c r="K2" s="167"/>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19.5" thickBot="1" x14ac:dyDescent="0.25">
      <c r="A8" s="1">
        <v>3</v>
      </c>
      <c r="B8" s="2">
        <v>1011080</v>
      </c>
      <c r="C8" s="1">
        <v>960</v>
      </c>
      <c r="D8" s="44" t="s">
        <v>226</v>
      </c>
      <c r="E8" s="44"/>
      <c r="F8" s="44"/>
      <c r="G8" s="44"/>
      <c r="H8" s="44"/>
      <c r="I8" s="44"/>
      <c r="J8" s="44"/>
      <c r="K8" s="44"/>
    </row>
    <row r="9" spans="1:11" ht="15" x14ac:dyDescent="0.2">
      <c r="A9" s="3"/>
      <c r="B9" s="5" t="s">
        <v>1</v>
      </c>
      <c r="C9" s="5" t="s">
        <v>5</v>
      </c>
      <c r="D9" s="3"/>
      <c r="E9" s="3"/>
      <c r="F9" s="3"/>
      <c r="G9" s="3"/>
      <c r="H9" s="3"/>
      <c r="I9" s="3"/>
      <c r="J9" s="3"/>
      <c r="K9" s="3"/>
    </row>
    <row r="10" spans="1:11" ht="19.5" customHeight="1" x14ac:dyDescent="0.2">
      <c r="A10" s="1">
        <v>4</v>
      </c>
      <c r="B10" s="1" t="s">
        <v>6</v>
      </c>
      <c r="C10" s="45" t="s">
        <v>227</v>
      </c>
      <c r="D10" s="45"/>
      <c r="E10" s="45"/>
      <c r="F10" s="45"/>
      <c r="G10" s="45"/>
      <c r="H10" s="45"/>
      <c r="I10" s="45"/>
      <c r="J10" s="45"/>
      <c r="K10" s="45"/>
    </row>
    <row r="11" spans="1:11" ht="18.75" customHeight="1" x14ac:dyDescent="0.2">
      <c r="A11" s="1">
        <v>5</v>
      </c>
      <c r="B11" s="46" t="s">
        <v>8</v>
      </c>
      <c r="C11" s="46"/>
      <c r="D11" s="46"/>
      <c r="E11" s="46"/>
      <c r="F11" s="46"/>
      <c r="G11" s="46"/>
      <c r="H11" s="46"/>
      <c r="I11" s="46"/>
      <c r="J11" s="46"/>
      <c r="K11" s="46"/>
    </row>
    <row r="12" spans="1:11" ht="16.5" thickBot="1" x14ac:dyDescent="0.25">
      <c r="A12" s="48" t="s">
        <v>228</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18</v>
      </c>
      <c r="H14" s="7" t="s">
        <v>17</v>
      </c>
      <c r="I14" s="7" t="s">
        <v>19</v>
      </c>
      <c r="J14" s="7" t="s">
        <v>20</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9">
        <v>1</v>
      </c>
      <c r="B16" s="10" t="s">
        <v>21</v>
      </c>
      <c r="C16" s="34">
        <v>21934.6</v>
      </c>
      <c r="D16" s="34">
        <v>676.9</v>
      </c>
      <c r="E16" s="38">
        <v>22611.5</v>
      </c>
      <c r="F16" s="34">
        <v>21809.599999999999</v>
      </c>
      <c r="G16" s="34">
        <v>1085.3</v>
      </c>
      <c r="H16" s="38">
        <v>22894.9</v>
      </c>
      <c r="I16" s="34">
        <v>-125</v>
      </c>
      <c r="J16" s="34">
        <v>408.4</v>
      </c>
      <c r="K16" s="38">
        <v>283.39999999999998</v>
      </c>
    </row>
    <row r="17" spans="1:11" ht="16.5" customHeight="1" x14ac:dyDescent="0.2">
      <c r="A17" s="204" t="s">
        <v>229</v>
      </c>
      <c r="B17" s="204"/>
      <c r="C17" s="204"/>
      <c r="D17" s="204"/>
      <c r="E17" s="204"/>
      <c r="F17" s="204"/>
      <c r="G17" s="204"/>
      <c r="H17" s="204"/>
      <c r="I17" s="204"/>
      <c r="J17" s="204"/>
      <c r="K17" s="204"/>
    </row>
    <row r="18" spans="1:11" ht="18.75" customHeight="1" x14ac:dyDescent="0.2">
      <c r="A18" s="55" t="s">
        <v>230</v>
      </c>
      <c r="B18" s="55"/>
      <c r="C18" s="55"/>
      <c r="D18" s="55"/>
      <c r="E18" s="55"/>
      <c r="F18" s="55"/>
      <c r="G18" s="55"/>
      <c r="H18" s="55"/>
      <c r="I18" s="55"/>
      <c r="J18" s="55"/>
      <c r="K18" s="55"/>
    </row>
    <row r="19" spans="1:11" ht="56.25" customHeight="1" x14ac:dyDescent="0.2">
      <c r="A19" s="55" t="s">
        <v>231</v>
      </c>
      <c r="B19" s="55"/>
      <c r="C19" s="55"/>
      <c r="D19" s="55"/>
      <c r="E19" s="55"/>
      <c r="F19" s="55"/>
      <c r="G19" s="55"/>
      <c r="H19" s="55"/>
      <c r="I19" s="55"/>
      <c r="J19" s="55"/>
      <c r="K19" s="55"/>
    </row>
    <row r="20" spans="1:11" ht="56.25" customHeight="1" thickBot="1" x14ac:dyDescent="0.25">
      <c r="A20" s="56" t="s">
        <v>232</v>
      </c>
      <c r="B20" s="56"/>
      <c r="C20" s="56"/>
      <c r="D20" s="56"/>
      <c r="E20" s="56"/>
      <c r="F20" s="56"/>
      <c r="G20" s="56"/>
      <c r="H20" s="56"/>
      <c r="I20" s="56"/>
      <c r="J20" s="56"/>
      <c r="K20" s="56"/>
    </row>
    <row r="21" spans="1:11" ht="16.5" thickBot="1" x14ac:dyDescent="0.25">
      <c r="A21" s="13"/>
      <c r="B21" s="14" t="s">
        <v>26</v>
      </c>
      <c r="C21" s="15"/>
      <c r="D21" s="15"/>
      <c r="E21" s="15"/>
      <c r="F21" s="15"/>
      <c r="G21" s="15"/>
      <c r="H21" s="15"/>
      <c r="I21" s="15"/>
      <c r="J21" s="15"/>
      <c r="K21" s="15"/>
    </row>
    <row r="22" spans="1:11" ht="45.75" thickBot="1" x14ac:dyDescent="0.25">
      <c r="A22" s="159">
        <v>1</v>
      </c>
      <c r="B22" s="17" t="s">
        <v>233</v>
      </c>
      <c r="C22" s="184">
        <v>21934.6</v>
      </c>
      <c r="D22" s="34">
        <v>600</v>
      </c>
      <c r="E22" s="185">
        <v>22534.6</v>
      </c>
      <c r="F22" s="184">
        <v>21809.599999999999</v>
      </c>
      <c r="G22" s="184">
        <v>1009</v>
      </c>
      <c r="H22" s="185">
        <v>22818.6</v>
      </c>
      <c r="I22" s="34">
        <v>-125</v>
      </c>
      <c r="J22" s="34">
        <v>409</v>
      </c>
      <c r="K22" s="38">
        <v>284</v>
      </c>
    </row>
    <row r="23" spans="1:11" ht="30.75" thickBot="1" x14ac:dyDescent="0.25">
      <c r="A23" s="159">
        <v>2</v>
      </c>
      <c r="B23" s="17" t="s">
        <v>234</v>
      </c>
      <c r="C23" s="34"/>
      <c r="D23" s="34">
        <v>76.900000000000006</v>
      </c>
      <c r="E23" s="38">
        <v>76.900000000000006</v>
      </c>
      <c r="F23" s="34"/>
      <c r="G23" s="34">
        <v>76.3</v>
      </c>
      <c r="H23" s="38">
        <v>76.3</v>
      </c>
      <c r="I23" s="34">
        <v>0</v>
      </c>
      <c r="J23" s="34">
        <v>-0.6</v>
      </c>
      <c r="K23" s="38">
        <v>-0.6</v>
      </c>
    </row>
    <row r="24" spans="1:11" ht="15" x14ac:dyDescent="0.2">
      <c r="A24" s="3"/>
      <c r="B24" s="3"/>
      <c r="C24" s="3"/>
      <c r="D24" s="3"/>
      <c r="E24" s="3"/>
      <c r="F24" s="3"/>
      <c r="G24" s="3"/>
      <c r="H24" s="3"/>
      <c r="I24" s="3"/>
      <c r="J24" s="3"/>
      <c r="K24" s="3"/>
    </row>
    <row r="25" spans="1:11" ht="16.5" thickBot="1" x14ac:dyDescent="0.25">
      <c r="A25" s="47" t="s">
        <v>235</v>
      </c>
      <c r="B25" s="47"/>
      <c r="C25" s="47"/>
      <c r="D25" s="47"/>
      <c r="E25" s="47"/>
      <c r="F25" s="47"/>
      <c r="G25" s="47"/>
      <c r="H25" s="47"/>
      <c r="I25" s="47"/>
      <c r="J25" s="47"/>
      <c r="K25" s="47"/>
    </row>
    <row r="26" spans="1:11" ht="36.75" thickBot="1" x14ac:dyDescent="0.25">
      <c r="A26" s="18" t="s">
        <v>10</v>
      </c>
      <c r="B26" s="19" t="s">
        <v>11</v>
      </c>
      <c r="C26" s="20" t="s">
        <v>12</v>
      </c>
      <c r="D26" s="20" t="s">
        <v>13</v>
      </c>
      <c r="E26" s="20" t="s">
        <v>14</v>
      </c>
      <c r="F26" s="3"/>
      <c r="G26" s="3"/>
      <c r="H26" s="3"/>
      <c r="I26" s="3"/>
      <c r="J26" s="3"/>
      <c r="K26" s="3"/>
    </row>
    <row r="27" spans="1:11" ht="16.5" thickBot="1" x14ac:dyDescent="0.25">
      <c r="A27" s="21">
        <v>1</v>
      </c>
      <c r="B27" s="17" t="s">
        <v>29</v>
      </c>
      <c r="C27" s="17" t="s">
        <v>30</v>
      </c>
      <c r="D27" s="186">
        <v>261.7</v>
      </c>
      <c r="E27" s="17" t="s">
        <v>30</v>
      </c>
      <c r="F27" s="3"/>
      <c r="G27" s="3"/>
      <c r="H27" s="3"/>
      <c r="I27" s="3"/>
      <c r="J27" s="3"/>
      <c r="K27" s="3"/>
    </row>
    <row r="28" spans="1:11" ht="16.5" thickBot="1" x14ac:dyDescent="0.25">
      <c r="A28" s="13"/>
      <c r="B28" s="17" t="s">
        <v>26</v>
      </c>
      <c r="C28" s="15"/>
      <c r="D28" s="186"/>
      <c r="E28" s="15"/>
      <c r="F28" s="3"/>
      <c r="G28" s="3"/>
      <c r="H28" s="3"/>
      <c r="I28" s="3"/>
      <c r="J28" s="3"/>
      <c r="K28" s="3"/>
    </row>
    <row r="29" spans="1:11" ht="16.5" thickBot="1" x14ac:dyDescent="0.25">
      <c r="A29" s="21">
        <v>1.1000000000000001</v>
      </c>
      <c r="B29" s="17" t="s">
        <v>31</v>
      </c>
      <c r="C29" s="17" t="s">
        <v>30</v>
      </c>
      <c r="D29" s="186">
        <v>261.7</v>
      </c>
      <c r="E29" s="17" t="s">
        <v>30</v>
      </c>
      <c r="F29" s="3"/>
      <c r="G29" s="3"/>
      <c r="H29" s="3"/>
      <c r="I29" s="3"/>
      <c r="J29" s="3"/>
      <c r="K29" s="3"/>
    </row>
    <row r="30" spans="1:11" ht="16.5" thickBot="1" x14ac:dyDescent="0.25">
      <c r="A30" s="21">
        <v>1.2</v>
      </c>
      <c r="B30" s="17" t="s">
        <v>32</v>
      </c>
      <c r="C30" s="17" t="s">
        <v>30</v>
      </c>
      <c r="D30" s="186"/>
      <c r="E30" s="17" t="s">
        <v>30</v>
      </c>
      <c r="F30" s="3"/>
      <c r="G30" s="3"/>
      <c r="H30" s="3"/>
      <c r="I30" s="3"/>
      <c r="J30" s="3"/>
      <c r="K30" s="3"/>
    </row>
    <row r="31" spans="1:11" ht="147" customHeight="1" thickBot="1" x14ac:dyDescent="0.25">
      <c r="A31" s="205" t="s">
        <v>236</v>
      </c>
      <c r="B31" s="206"/>
      <c r="C31" s="206"/>
      <c r="D31" s="206"/>
      <c r="E31" s="207"/>
      <c r="F31" s="3"/>
      <c r="G31" s="3"/>
      <c r="H31" s="3"/>
      <c r="I31" s="3"/>
      <c r="J31" s="3"/>
      <c r="K31" s="3"/>
    </row>
    <row r="32" spans="1:11" ht="16.5" thickBot="1" x14ac:dyDescent="0.25">
      <c r="A32" s="21">
        <v>2</v>
      </c>
      <c r="B32" s="17" t="s">
        <v>34</v>
      </c>
      <c r="C32" s="11">
        <v>676.9</v>
      </c>
      <c r="D32" s="11">
        <v>1103.7</v>
      </c>
      <c r="E32" s="11">
        <v>426.8</v>
      </c>
      <c r="F32" s="3"/>
      <c r="G32" s="3"/>
      <c r="H32" s="3"/>
      <c r="I32" s="3"/>
      <c r="J32" s="3"/>
      <c r="K32" s="3"/>
    </row>
    <row r="33" spans="1:11" ht="16.5" thickBot="1" x14ac:dyDescent="0.25">
      <c r="A33" s="13"/>
      <c r="B33" s="17" t="s">
        <v>26</v>
      </c>
      <c r="C33" s="11"/>
      <c r="D33" s="11"/>
      <c r="E33" s="11"/>
      <c r="F33" s="3"/>
      <c r="G33" s="3"/>
      <c r="H33" s="3"/>
      <c r="I33" s="3"/>
      <c r="J33" s="3"/>
      <c r="K33" s="3"/>
    </row>
    <row r="34" spans="1:11" ht="16.5" thickBot="1" x14ac:dyDescent="0.25">
      <c r="A34" s="21">
        <v>2.1</v>
      </c>
      <c r="B34" s="17" t="s">
        <v>31</v>
      </c>
      <c r="C34" s="11">
        <v>600</v>
      </c>
      <c r="D34" s="11">
        <v>1027.4000000000001</v>
      </c>
      <c r="E34" s="11">
        <v>427.4</v>
      </c>
      <c r="F34" s="3"/>
      <c r="G34" s="3"/>
      <c r="H34" s="3"/>
      <c r="I34" s="3"/>
      <c r="J34" s="3"/>
      <c r="K34" s="3"/>
    </row>
    <row r="35" spans="1:11" ht="16.5" thickBot="1" x14ac:dyDescent="0.25">
      <c r="A35" s="21">
        <v>2.2000000000000002</v>
      </c>
      <c r="B35" s="17" t="s">
        <v>35</v>
      </c>
      <c r="C35" s="11"/>
      <c r="D35" s="11"/>
      <c r="E35" s="11">
        <v>0</v>
      </c>
      <c r="F35" s="3"/>
      <c r="G35" s="3"/>
      <c r="H35" s="3"/>
      <c r="I35" s="3"/>
      <c r="J35" s="3"/>
      <c r="K35" s="3"/>
    </row>
    <row r="36" spans="1:11" ht="16.5" thickBot="1" x14ac:dyDescent="0.25">
      <c r="A36" s="21">
        <v>2.2999999999999998</v>
      </c>
      <c r="B36" s="17" t="s">
        <v>36</v>
      </c>
      <c r="C36" s="11"/>
      <c r="D36" s="11"/>
      <c r="E36" s="11">
        <v>0</v>
      </c>
      <c r="F36" s="3"/>
      <c r="G36" s="3"/>
      <c r="H36" s="3"/>
      <c r="I36" s="3"/>
      <c r="J36" s="3"/>
      <c r="K36" s="3"/>
    </row>
    <row r="37" spans="1:11" ht="16.5" thickBot="1" x14ac:dyDescent="0.25">
      <c r="A37" s="21">
        <v>2.4</v>
      </c>
      <c r="B37" s="17" t="s">
        <v>37</v>
      </c>
      <c r="C37" s="11">
        <v>76.900000000000006</v>
      </c>
      <c r="D37" s="11">
        <v>76.3</v>
      </c>
      <c r="E37" s="11">
        <v>-0.6</v>
      </c>
      <c r="F37" s="3"/>
      <c r="G37" s="3"/>
      <c r="H37" s="3"/>
      <c r="I37" s="3"/>
      <c r="J37" s="3"/>
      <c r="K37" s="3"/>
    </row>
    <row r="38" spans="1:11" ht="150" customHeight="1" thickBot="1" x14ac:dyDescent="0.25">
      <c r="A38" s="205" t="s">
        <v>237</v>
      </c>
      <c r="B38" s="206"/>
      <c r="C38" s="206"/>
      <c r="D38" s="206"/>
      <c r="E38" s="207"/>
      <c r="F38" s="3"/>
      <c r="G38" s="3"/>
      <c r="H38" s="3"/>
      <c r="I38" s="3"/>
      <c r="J38" s="3"/>
      <c r="K38" s="3"/>
    </row>
    <row r="39" spans="1:11" ht="16.5" thickBot="1" x14ac:dyDescent="0.25">
      <c r="A39" s="21">
        <v>3</v>
      </c>
      <c r="B39" s="17" t="s">
        <v>39</v>
      </c>
      <c r="C39" s="17" t="s">
        <v>30</v>
      </c>
      <c r="D39" s="187">
        <v>280.10000000000002</v>
      </c>
      <c r="E39" s="17" t="s">
        <v>30</v>
      </c>
      <c r="F39" s="3"/>
      <c r="G39" s="3"/>
      <c r="H39" s="3"/>
      <c r="I39" s="3"/>
      <c r="J39" s="3"/>
      <c r="K39" s="3"/>
    </row>
    <row r="40" spans="1:11" ht="16.5" thickBot="1" x14ac:dyDescent="0.25">
      <c r="A40" s="13"/>
      <c r="B40" s="17" t="s">
        <v>26</v>
      </c>
      <c r="C40" s="15"/>
      <c r="D40" s="187"/>
      <c r="E40" s="15"/>
      <c r="F40" s="3"/>
      <c r="G40" s="3"/>
      <c r="H40" s="3"/>
      <c r="I40" s="3"/>
      <c r="J40" s="3"/>
      <c r="K40" s="3"/>
    </row>
    <row r="41" spans="1:11" ht="16.5" thickBot="1" x14ac:dyDescent="0.25">
      <c r="A41" s="21">
        <v>3.1</v>
      </c>
      <c r="B41" s="17" t="s">
        <v>31</v>
      </c>
      <c r="C41" s="17" t="s">
        <v>30</v>
      </c>
      <c r="D41" s="187">
        <v>280.10000000000002</v>
      </c>
      <c r="E41" s="17" t="s">
        <v>30</v>
      </c>
      <c r="F41" s="3"/>
      <c r="G41" s="3"/>
      <c r="H41" s="3"/>
      <c r="I41" s="3"/>
      <c r="J41" s="3"/>
      <c r="K41" s="3"/>
    </row>
    <row r="42" spans="1:11" ht="16.5" thickBot="1" x14ac:dyDescent="0.25">
      <c r="A42" s="21">
        <v>3.2</v>
      </c>
      <c r="B42" s="17" t="s">
        <v>37</v>
      </c>
      <c r="C42" s="17" t="s">
        <v>30</v>
      </c>
      <c r="D42" s="187">
        <v>0</v>
      </c>
      <c r="E42" s="17" t="s">
        <v>30</v>
      </c>
      <c r="F42" s="3"/>
      <c r="G42" s="3"/>
      <c r="H42" s="3"/>
      <c r="I42" s="3"/>
      <c r="J42" s="3"/>
      <c r="K42" s="3"/>
    </row>
    <row r="43" spans="1:11" ht="15" x14ac:dyDescent="0.2">
      <c r="A43" s="3"/>
      <c r="B43" s="3"/>
      <c r="C43" s="3"/>
      <c r="D43" s="3"/>
      <c r="E43" s="3"/>
      <c r="F43" s="3"/>
      <c r="G43" s="3"/>
      <c r="H43" s="3"/>
      <c r="I43" s="3"/>
      <c r="J43" s="3"/>
      <c r="K43" s="3"/>
    </row>
    <row r="44" spans="1:11" ht="16.5" thickBot="1" x14ac:dyDescent="0.25">
      <c r="A44" s="48" t="s">
        <v>40</v>
      </c>
      <c r="B44" s="48"/>
      <c r="C44" s="48"/>
      <c r="D44" s="48"/>
      <c r="E44" s="48"/>
      <c r="F44" s="48"/>
      <c r="G44" s="48"/>
      <c r="H44" s="48"/>
      <c r="I44" s="48"/>
      <c r="J44" s="48"/>
      <c r="K44" s="48"/>
    </row>
    <row r="45" spans="1:11" ht="45" customHeight="1" thickBot="1" x14ac:dyDescent="0.25">
      <c r="A45" s="60" t="s">
        <v>10</v>
      </c>
      <c r="B45" s="60" t="s">
        <v>11</v>
      </c>
      <c r="C45" s="63" t="s">
        <v>41</v>
      </c>
      <c r="D45" s="62"/>
      <c r="E45" s="64"/>
      <c r="F45" s="63" t="s">
        <v>42</v>
      </c>
      <c r="G45" s="62"/>
      <c r="H45" s="64"/>
      <c r="I45" s="63" t="s">
        <v>14</v>
      </c>
      <c r="J45" s="62"/>
      <c r="K45" s="64"/>
    </row>
    <row r="46" spans="1:11" ht="23.25" thickBot="1" x14ac:dyDescent="0.25">
      <c r="A46" s="61"/>
      <c r="B46" s="61"/>
      <c r="C46" s="37" t="s">
        <v>187</v>
      </c>
      <c r="D46" s="37" t="s">
        <v>44</v>
      </c>
      <c r="E46" s="37" t="s">
        <v>17</v>
      </c>
      <c r="F46" s="37" t="s">
        <v>188</v>
      </c>
      <c r="G46" s="37" t="s">
        <v>44</v>
      </c>
      <c r="H46" s="37" t="s">
        <v>17</v>
      </c>
      <c r="I46" s="37" t="s">
        <v>188</v>
      </c>
      <c r="J46" s="37" t="s">
        <v>189</v>
      </c>
      <c r="K46" s="37" t="s">
        <v>17</v>
      </c>
    </row>
    <row r="47" spans="1:11" ht="15" thickBot="1" x14ac:dyDescent="0.25">
      <c r="A47" s="26">
        <v>1</v>
      </c>
      <c r="B47" s="27" t="s">
        <v>45</v>
      </c>
      <c r="C47" s="65"/>
      <c r="D47" s="66"/>
      <c r="E47" s="67"/>
      <c r="F47" s="65"/>
      <c r="G47" s="66"/>
      <c r="H47" s="67"/>
      <c r="I47" s="65"/>
      <c r="J47" s="66"/>
      <c r="K47" s="67"/>
    </row>
    <row r="48" spans="1:11" ht="16.5" thickBot="1" x14ac:dyDescent="0.25">
      <c r="A48" s="39"/>
      <c r="B48" s="29" t="s">
        <v>238</v>
      </c>
      <c r="C48" s="30">
        <v>2</v>
      </c>
      <c r="D48" s="31"/>
      <c r="E48" s="32">
        <v>2</v>
      </c>
      <c r="F48" s="31">
        <v>2</v>
      </c>
      <c r="G48" s="31"/>
      <c r="H48" s="32">
        <v>2</v>
      </c>
      <c r="I48" s="31">
        <v>0</v>
      </c>
      <c r="J48" s="31">
        <v>0</v>
      </c>
      <c r="K48" s="32">
        <v>0</v>
      </c>
    </row>
    <row r="49" spans="1:11" ht="16.5" thickBot="1" x14ac:dyDescent="0.25">
      <c r="A49" s="39"/>
      <c r="B49" s="29" t="s">
        <v>239</v>
      </c>
      <c r="C49" s="30">
        <v>1</v>
      </c>
      <c r="D49" s="31"/>
      <c r="E49" s="32">
        <v>1</v>
      </c>
      <c r="F49" s="31">
        <v>1</v>
      </c>
      <c r="G49" s="31"/>
      <c r="H49" s="32">
        <v>1</v>
      </c>
      <c r="I49" s="31">
        <v>0</v>
      </c>
      <c r="J49" s="31">
        <v>0</v>
      </c>
      <c r="K49" s="32">
        <v>0</v>
      </c>
    </row>
    <row r="50" spans="1:11" ht="26.25" thickBot="1" x14ac:dyDescent="0.25">
      <c r="A50" s="39"/>
      <c r="B50" s="29" t="s">
        <v>240</v>
      </c>
      <c r="C50" s="30">
        <v>1</v>
      </c>
      <c r="D50" s="31"/>
      <c r="E50" s="32">
        <v>1</v>
      </c>
      <c r="F50" s="31">
        <v>1</v>
      </c>
      <c r="G50" s="31"/>
      <c r="H50" s="32">
        <v>1</v>
      </c>
      <c r="I50" s="31">
        <v>0</v>
      </c>
      <c r="J50" s="31">
        <v>0</v>
      </c>
      <c r="K50" s="32">
        <v>0</v>
      </c>
    </row>
    <row r="51" spans="1:11" ht="16.5" thickBot="1" x14ac:dyDescent="0.25">
      <c r="A51" s="39"/>
      <c r="B51" s="29" t="s">
        <v>241</v>
      </c>
      <c r="C51" s="30">
        <v>133.9</v>
      </c>
      <c r="D51" s="31"/>
      <c r="E51" s="32">
        <v>133.9</v>
      </c>
      <c r="F51" s="31">
        <v>125.4</v>
      </c>
      <c r="G51" s="31"/>
      <c r="H51" s="32">
        <v>125.4</v>
      </c>
      <c r="I51" s="31">
        <v>-8.5</v>
      </c>
      <c r="J51" s="31">
        <v>0</v>
      </c>
      <c r="K51" s="32">
        <v>-8.5</v>
      </c>
    </row>
    <row r="52" spans="1:11" ht="16.5" thickBot="1" x14ac:dyDescent="0.25">
      <c r="A52" s="39"/>
      <c r="B52" s="29" t="s">
        <v>242</v>
      </c>
      <c r="C52" s="30">
        <v>5</v>
      </c>
      <c r="D52" s="31"/>
      <c r="E52" s="32">
        <v>5</v>
      </c>
      <c r="F52" s="31">
        <v>5</v>
      </c>
      <c r="G52" s="31"/>
      <c r="H52" s="32">
        <v>5</v>
      </c>
      <c r="I52" s="31">
        <v>0</v>
      </c>
      <c r="J52" s="31">
        <v>0</v>
      </c>
      <c r="K52" s="32">
        <v>0</v>
      </c>
    </row>
    <row r="53" spans="1:11" ht="26.25" thickBot="1" x14ac:dyDescent="0.25">
      <c r="A53" s="39"/>
      <c r="B53" s="29" t="s">
        <v>243</v>
      </c>
      <c r="C53" s="30">
        <v>104.4</v>
      </c>
      <c r="D53" s="31"/>
      <c r="E53" s="32">
        <v>104.4</v>
      </c>
      <c r="F53" s="31">
        <v>97.9</v>
      </c>
      <c r="G53" s="31"/>
      <c r="H53" s="32">
        <v>97.9</v>
      </c>
      <c r="I53" s="31">
        <v>-6.5</v>
      </c>
      <c r="J53" s="31">
        <v>0</v>
      </c>
      <c r="K53" s="32">
        <v>-6.5</v>
      </c>
    </row>
    <row r="54" spans="1:11" ht="26.25" thickBot="1" x14ac:dyDescent="0.25">
      <c r="A54" s="39"/>
      <c r="B54" s="29" t="s">
        <v>244</v>
      </c>
      <c r="C54" s="30">
        <v>24.5</v>
      </c>
      <c r="D54" s="31"/>
      <c r="E54" s="32">
        <v>24.5</v>
      </c>
      <c r="F54" s="31">
        <v>22.5</v>
      </c>
      <c r="G54" s="31"/>
      <c r="H54" s="32">
        <v>22.5</v>
      </c>
      <c r="I54" s="31">
        <v>-2</v>
      </c>
      <c r="J54" s="31">
        <v>0</v>
      </c>
      <c r="K54" s="32">
        <v>-2</v>
      </c>
    </row>
    <row r="55" spans="1:11" ht="26.25" thickBot="1" x14ac:dyDescent="0.25">
      <c r="A55" s="39"/>
      <c r="B55" s="29" t="s">
        <v>245</v>
      </c>
      <c r="C55" s="30">
        <v>9</v>
      </c>
      <c r="D55" s="31"/>
      <c r="E55" s="32">
        <v>9</v>
      </c>
      <c r="F55" s="31">
        <v>9</v>
      </c>
      <c r="G55" s="31"/>
      <c r="H55" s="32">
        <v>9</v>
      </c>
      <c r="I55" s="31">
        <v>0</v>
      </c>
      <c r="J55" s="31">
        <v>0</v>
      </c>
      <c r="K55" s="32">
        <v>0</v>
      </c>
    </row>
    <row r="56" spans="1:11" ht="16.5" thickBot="1" x14ac:dyDescent="0.25">
      <c r="A56" s="39"/>
      <c r="B56" s="29" t="s">
        <v>246</v>
      </c>
      <c r="C56" s="30">
        <v>17</v>
      </c>
      <c r="D56" s="31"/>
      <c r="E56" s="32">
        <v>17</v>
      </c>
      <c r="F56" s="31">
        <v>17</v>
      </c>
      <c r="G56" s="31"/>
      <c r="H56" s="32">
        <v>17</v>
      </c>
      <c r="I56" s="31">
        <v>0</v>
      </c>
      <c r="J56" s="31">
        <v>0</v>
      </c>
      <c r="K56" s="32">
        <v>0</v>
      </c>
    </row>
    <row r="57" spans="1:11" ht="26.25" thickBot="1" x14ac:dyDescent="0.25">
      <c r="A57" s="39"/>
      <c r="B57" s="29" t="s">
        <v>247</v>
      </c>
      <c r="C57" s="188">
        <v>21934.6</v>
      </c>
      <c r="D57" s="31">
        <v>676.9</v>
      </c>
      <c r="E57" s="189">
        <v>22611.5</v>
      </c>
      <c r="F57" s="190">
        <v>21809.599999999999</v>
      </c>
      <c r="G57" s="190">
        <v>1085.3</v>
      </c>
      <c r="H57" s="189">
        <v>22894.9</v>
      </c>
      <c r="I57" s="31">
        <v>-125</v>
      </c>
      <c r="J57" s="31">
        <v>408.4</v>
      </c>
      <c r="K57" s="32">
        <v>283.39999999999998</v>
      </c>
    </row>
    <row r="58" spans="1:11" ht="26.25" thickBot="1" x14ac:dyDescent="0.25">
      <c r="A58" s="39"/>
      <c r="B58" s="29" t="s">
        <v>248</v>
      </c>
      <c r="C58" s="30"/>
      <c r="D58" s="31">
        <v>600</v>
      </c>
      <c r="E58" s="32">
        <v>600</v>
      </c>
      <c r="F58" s="31"/>
      <c r="G58" s="31">
        <v>885.7</v>
      </c>
      <c r="H58" s="32">
        <v>885.7</v>
      </c>
      <c r="I58" s="31">
        <v>0</v>
      </c>
      <c r="J58" s="31">
        <v>285.7</v>
      </c>
      <c r="K58" s="32">
        <v>285.7</v>
      </c>
    </row>
    <row r="59" spans="1:11" ht="17.25" thickBot="1" x14ac:dyDescent="0.25">
      <c r="A59" s="80" t="s">
        <v>249</v>
      </c>
      <c r="B59" s="81"/>
      <c r="C59" s="81"/>
      <c r="D59" s="81"/>
      <c r="E59" s="81"/>
      <c r="F59" s="81"/>
      <c r="G59" s="81"/>
      <c r="H59" s="81"/>
      <c r="I59" s="81"/>
      <c r="J59" s="81"/>
      <c r="K59" s="82"/>
    </row>
    <row r="60" spans="1:11" ht="18.75" customHeight="1" x14ac:dyDescent="0.2">
      <c r="A60" s="76" t="s">
        <v>250</v>
      </c>
      <c r="B60" s="77"/>
      <c r="C60" s="77"/>
      <c r="D60" s="77"/>
      <c r="E60" s="77"/>
      <c r="F60" s="77"/>
      <c r="G60" s="77"/>
      <c r="H60" s="77"/>
      <c r="I60" s="77"/>
      <c r="J60" s="77"/>
      <c r="K60" s="78"/>
    </row>
    <row r="61" spans="1:11" ht="18.75" customHeight="1" x14ac:dyDescent="0.2">
      <c r="A61" s="75" t="s">
        <v>251</v>
      </c>
      <c r="B61" s="208"/>
      <c r="C61" s="208"/>
      <c r="D61" s="208"/>
      <c r="E61" s="208"/>
      <c r="F61" s="208"/>
      <c r="G61" s="208"/>
      <c r="H61" s="208"/>
      <c r="I61" s="208"/>
      <c r="J61" s="208"/>
      <c r="K61" s="209"/>
    </row>
    <row r="62" spans="1:11" ht="93.75" customHeight="1" thickBot="1" x14ac:dyDescent="0.25">
      <c r="A62" s="71" t="s">
        <v>252</v>
      </c>
      <c r="B62" s="56"/>
      <c r="C62" s="56"/>
      <c r="D62" s="56"/>
      <c r="E62" s="56"/>
      <c r="F62" s="56"/>
      <c r="G62" s="56"/>
      <c r="H62" s="56"/>
      <c r="I62" s="56"/>
      <c r="J62" s="56"/>
      <c r="K62" s="79"/>
    </row>
    <row r="63" spans="1:11" ht="15" thickBot="1" x14ac:dyDescent="0.25">
      <c r="A63" s="26">
        <v>2</v>
      </c>
      <c r="B63" s="27" t="s">
        <v>55</v>
      </c>
      <c r="C63" s="65"/>
      <c r="D63" s="66"/>
      <c r="E63" s="67"/>
      <c r="F63" s="65"/>
      <c r="G63" s="66"/>
      <c r="H63" s="67"/>
      <c r="I63" s="65"/>
      <c r="J63" s="66"/>
      <c r="K63" s="67"/>
    </row>
    <row r="64" spans="1:11" ht="26.25" thickBot="1" x14ac:dyDescent="0.25">
      <c r="A64" s="28"/>
      <c r="B64" s="29" t="s">
        <v>253</v>
      </c>
      <c r="C64" s="30">
        <v>563</v>
      </c>
      <c r="D64" s="31"/>
      <c r="E64" s="32">
        <v>563</v>
      </c>
      <c r="F64" s="31">
        <v>563</v>
      </c>
      <c r="G64" s="31"/>
      <c r="H64" s="32">
        <v>563</v>
      </c>
      <c r="I64" s="31">
        <v>0</v>
      </c>
      <c r="J64" s="31">
        <v>0</v>
      </c>
      <c r="K64" s="32">
        <v>0</v>
      </c>
    </row>
    <row r="65" spans="1:11" ht="16.5" thickBot="1" x14ac:dyDescent="0.25">
      <c r="A65" s="28"/>
      <c r="B65" s="29" t="s">
        <v>254</v>
      </c>
      <c r="C65" s="30">
        <v>191</v>
      </c>
      <c r="D65" s="31"/>
      <c r="E65" s="32">
        <v>191</v>
      </c>
      <c r="F65" s="31">
        <v>190</v>
      </c>
      <c r="G65" s="31"/>
      <c r="H65" s="32">
        <v>190</v>
      </c>
      <c r="I65" s="31">
        <v>-1</v>
      </c>
      <c r="J65" s="31">
        <v>0</v>
      </c>
      <c r="K65" s="32">
        <v>-1</v>
      </c>
    </row>
    <row r="66" spans="1:11" ht="16.5" thickBot="1" x14ac:dyDescent="0.25">
      <c r="A66" s="28"/>
      <c r="B66" s="29" t="s">
        <v>255</v>
      </c>
      <c r="C66" s="30">
        <v>372</v>
      </c>
      <c r="D66" s="31"/>
      <c r="E66" s="32">
        <v>372</v>
      </c>
      <c r="F66" s="31">
        <v>373</v>
      </c>
      <c r="G66" s="31"/>
      <c r="H66" s="32">
        <v>373</v>
      </c>
      <c r="I66" s="31">
        <v>1</v>
      </c>
      <c r="J66" s="31">
        <v>0</v>
      </c>
      <c r="K66" s="32">
        <v>1</v>
      </c>
    </row>
    <row r="67" spans="1:11" ht="16.5" thickBot="1" x14ac:dyDescent="0.25">
      <c r="A67" s="28"/>
      <c r="B67" s="29" t="s">
        <v>256</v>
      </c>
      <c r="C67" s="30">
        <v>317</v>
      </c>
      <c r="D67" s="31"/>
      <c r="E67" s="32">
        <v>317</v>
      </c>
      <c r="F67" s="31">
        <v>318</v>
      </c>
      <c r="G67" s="31"/>
      <c r="H67" s="32">
        <v>318</v>
      </c>
      <c r="I67" s="31">
        <v>1</v>
      </c>
      <c r="J67" s="31">
        <v>0</v>
      </c>
      <c r="K67" s="32">
        <v>1</v>
      </c>
    </row>
    <row r="68" spans="1:11" ht="26.25" thickBot="1" x14ac:dyDescent="0.25">
      <c r="A68" s="28"/>
      <c r="B68" s="29" t="s">
        <v>257</v>
      </c>
      <c r="C68" s="30">
        <v>246</v>
      </c>
      <c r="D68" s="31"/>
      <c r="E68" s="32">
        <v>246</v>
      </c>
      <c r="F68" s="31">
        <v>245</v>
      </c>
      <c r="G68" s="31"/>
      <c r="H68" s="32">
        <v>245</v>
      </c>
      <c r="I68" s="31">
        <v>-1</v>
      </c>
      <c r="J68" s="31">
        <v>0</v>
      </c>
      <c r="K68" s="32">
        <v>-1</v>
      </c>
    </row>
    <row r="69" spans="1:11" ht="26.25" thickBot="1" x14ac:dyDescent="0.25">
      <c r="A69" s="28"/>
      <c r="B69" s="29" t="s">
        <v>258</v>
      </c>
      <c r="C69" s="30">
        <v>147</v>
      </c>
      <c r="D69" s="31"/>
      <c r="E69" s="32">
        <v>147</v>
      </c>
      <c r="F69" s="31">
        <v>148</v>
      </c>
      <c r="G69" s="31"/>
      <c r="H69" s="32">
        <v>148</v>
      </c>
      <c r="I69" s="31">
        <v>1</v>
      </c>
      <c r="J69" s="31">
        <v>0</v>
      </c>
      <c r="K69" s="32">
        <v>1</v>
      </c>
    </row>
    <row r="70" spans="1:11" ht="26.25" thickBot="1" x14ac:dyDescent="0.25">
      <c r="A70" s="28"/>
      <c r="B70" s="29" t="s">
        <v>259</v>
      </c>
      <c r="C70" s="30"/>
      <c r="D70" s="31">
        <v>2</v>
      </c>
      <c r="E70" s="32">
        <v>2</v>
      </c>
      <c r="F70" s="31"/>
      <c r="G70" s="31">
        <v>2</v>
      </c>
      <c r="H70" s="32">
        <v>2</v>
      </c>
      <c r="I70" s="31">
        <v>0</v>
      </c>
      <c r="J70" s="31">
        <v>0</v>
      </c>
      <c r="K70" s="32">
        <v>0</v>
      </c>
    </row>
    <row r="71" spans="1:11" ht="17.25" thickBot="1" x14ac:dyDescent="0.25">
      <c r="A71" s="80" t="s">
        <v>260</v>
      </c>
      <c r="B71" s="81"/>
      <c r="C71" s="81"/>
      <c r="D71" s="81"/>
      <c r="E71" s="81"/>
      <c r="F71" s="81"/>
      <c r="G71" s="81"/>
      <c r="H71" s="81"/>
      <c r="I71" s="81"/>
      <c r="J71" s="81"/>
      <c r="K71" s="82"/>
    </row>
    <row r="72" spans="1:11" ht="19.5" thickBot="1" x14ac:dyDescent="0.25">
      <c r="A72" s="72" t="s">
        <v>261</v>
      </c>
      <c r="B72" s="73"/>
      <c r="C72" s="73"/>
      <c r="D72" s="73"/>
      <c r="E72" s="73"/>
      <c r="F72" s="73"/>
      <c r="G72" s="73"/>
      <c r="H72" s="73"/>
      <c r="I72" s="73"/>
      <c r="J72" s="73"/>
      <c r="K72" s="74"/>
    </row>
    <row r="73" spans="1:11" ht="15" thickBot="1" x14ac:dyDescent="0.25">
      <c r="A73" s="26">
        <v>3</v>
      </c>
      <c r="B73" s="27" t="s">
        <v>62</v>
      </c>
      <c r="C73" s="65"/>
      <c r="D73" s="66"/>
      <c r="E73" s="67"/>
      <c r="F73" s="65"/>
      <c r="G73" s="66"/>
      <c r="H73" s="67"/>
      <c r="I73" s="65"/>
      <c r="J73" s="66"/>
      <c r="K73" s="67"/>
    </row>
    <row r="74" spans="1:11" ht="16.5" thickBot="1" x14ac:dyDescent="0.25">
      <c r="A74" s="39"/>
      <c r="B74" s="25" t="s">
        <v>262</v>
      </c>
      <c r="C74" s="31">
        <v>5</v>
      </c>
      <c r="D74" s="31"/>
      <c r="E74" s="32">
        <v>5</v>
      </c>
      <c r="F74" s="31">
        <v>5</v>
      </c>
      <c r="G74" s="31"/>
      <c r="H74" s="32">
        <v>5</v>
      </c>
      <c r="I74" s="31">
        <v>0</v>
      </c>
      <c r="J74" s="31">
        <v>0</v>
      </c>
      <c r="K74" s="32">
        <v>0</v>
      </c>
    </row>
    <row r="75" spans="1:11" ht="16.5" thickBot="1" x14ac:dyDescent="0.25">
      <c r="A75" s="39"/>
      <c r="B75" s="25" t="s">
        <v>263</v>
      </c>
      <c r="C75" s="31">
        <v>67967</v>
      </c>
      <c r="D75" s="31"/>
      <c r="E75" s="32">
        <v>67967</v>
      </c>
      <c r="F75" s="31">
        <v>68968</v>
      </c>
      <c r="G75" s="31"/>
      <c r="H75" s="32">
        <v>68968</v>
      </c>
      <c r="I75" s="31">
        <v>1001</v>
      </c>
      <c r="J75" s="31">
        <v>0</v>
      </c>
      <c r="K75" s="32">
        <v>1001</v>
      </c>
    </row>
    <row r="76" spans="1:11" ht="45.75" thickBot="1" x14ac:dyDescent="0.25">
      <c r="A76" s="39"/>
      <c r="B76" s="25" t="s">
        <v>264</v>
      </c>
      <c r="C76" s="31">
        <v>39</v>
      </c>
      <c r="D76" s="31">
        <v>1.2</v>
      </c>
      <c r="E76" s="32">
        <v>40.200000000000003</v>
      </c>
      <c r="F76" s="31">
        <v>38.700000000000003</v>
      </c>
      <c r="G76" s="31">
        <v>1.9</v>
      </c>
      <c r="H76" s="32">
        <v>40.6</v>
      </c>
      <c r="I76" s="31">
        <v>-0.3</v>
      </c>
      <c r="J76" s="31">
        <v>0.7</v>
      </c>
      <c r="K76" s="32">
        <v>0.4</v>
      </c>
    </row>
    <row r="77" spans="1:11" ht="30.75" thickBot="1" x14ac:dyDescent="0.25">
      <c r="A77" s="28"/>
      <c r="B77" s="25" t="s">
        <v>265</v>
      </c>
      <c r="C77" s="31"/>
      <c r="D77" s="31">
        <v>1.1000000000000001</v>
      </c>
      <c r="E77" s="32">
        <v>1.1000000000000001</v>
      </c>
      <c r="F77" s="31"/>
      <c r="G77" s="31">
        <v>1.6</v>
      </c>
      <c r="H77" s="32">
        <v>1.6</v>
      </c>
      <c r="I77" s="31">
        <v>0</v>
      </c>
      <c r="J77" s="31">
        <v>0.5</v>
      </c>
      <c r="K77" s="32">
        <v>0.5</v>
      </c>
    </row>
    <row r="78" spans="1:11" ht="30.75" thickBot="1" x14ac:dyDescent="0.25">
      <c r="A78" s="28"/>
      <c r="B78" s="25" t="s">
        <v>266</v>
      </c>
      <c r="C78" s="31"/>
      <c r="D78" s="31">
        <v>38.5</v>
      </c>
      <c r="E78" s="32">
        <v>38.5</v>
      </c>
      <c r="F78" s="31"/>
      <c r="G78" s="31">
        <v>38.200000000000003</v>
      </c>
      <c r="H78" s="32">
        <v>38.200000000000003</v>
      </c>
      <c r="I78" s="31">
        <v>0</v>
      </c>
      <c r="J78" s="31">
        <v>-0.3</v>
      </c>
      <c r="K78" s="32">
        <v>-0.3</v>
      </c>
    </row>
    <row r="79" spans="1:11" ht="17.25" thickBot="1" x14ac:dyDescent="0.25">
      <c r="A79" s="80" t="s">
        <v>249</v>
      </c>
      <c r="B79" s="81"/>
      <c r="C79" s="81"/>
      <c r="D79" s="81"/>
      <c r="E79" s="81"/>
      <c r="F79" s="81"/>
      <c r="G79" s="81"/>
      <c r="H79" s="81"/>
      <c r="I79" s="81"/>
      <c r="J79" s="81"/>
      <c r="K79" s="82"/>
    </row>
    <row r="80" spans="1:11" ht="37.5" customHeight="1" thickBot="1" x14ac:dyDescent="0.25">
      <c r="A80" s="72" t="s">
        <v>267</v>
      </c>
      <c r="B80" s="73"/>
      <c r="C80" s="73"/>
      <c r="D80" s="73"/>
      <c r="E80" s="73"/>
      <c r="F80" s="73"/>
      <c r="G80" s="73"/>
      <c r="H80" s="73"/>
      <c r="I80" s="73"/>
      <c r="J80" s="73"/>
      <c r="K80" s="74"/>
    </row>
    <row r="81" spans="1:11" ht="15" thickBot="1" x14ac:dyDescent="0.25">
      <c r="A81" s="39">
        <v>4</v>
      </c>
      <c r="B81" s="27" t="s">
        <v>70</v>
      </c>
      <c r="C81" s="65"/>
      <c r="D81" s="66"/>
      <c r="E81" s="67"/>
      <c r="F81" s="65"/>
      <c r="G81" s="66"/>
      <c r="H81" s="67"/>
      <c r="I81" s="65"/>
      <c r="J81" s="66"/>
      <c r="K81" s="67"/>
    </row>
    <row r="82" spans="1:11" ht="30.75" thickBot="1" x14ac:dyDescent="0.25">
      <c r="A82" s="39"/>
      <c r="B82" s="25" t="s">
        <v>268</v>
      </c>
      <c r="C82" s="31">
        <v>210</v>
      </c>
      <c r="D82" s="31"/>
      <c r="E82" s="32">
        <v>210</v>
      </c>
      <c r="F82" s="31">
        <v>210</v>
      </c>
      <c r="G82" s="31"/>
      <c r="H82" s="32">
        <v>210</v>
      </c>
      <c r="I82" s="31">
        <v>0</v>
      </c>
      <c r="J82" s="31">
        <v>0</v>
      </c>
      <c r="K82" s="32">
        <v>0</v>
      </c>
    </row>
    <row r="83" spans="1:11" ht="60.75" thickBot="1" x14ac:dyDescent="0.25">
      <c r="A83" s="39"/>
      <c r="B83" s="25" t="s">
        <v>269</v>
      </c>
      <c r="C83" s="34">
        <v>95</v>
      </c>
      <c r="D83" s="34"/>
      <c r="E83" s="38">
        <v>95</v>
      </c>
      <c r="F83" s="34">
        <v>95</v>
      </c>
      <c r="G83" s="34"/>
      <c r="H83" s="38">
        <v>95</v>
      </c>
      <c r="I83" s="31">
        <v>0</v>
      </c>
      <c r="J83" s="31">
        <v>0</v>
      </c>
      <c r="K83" s="32">
        <v>0</v>
      </c>
    </row>
    <row r="84" spans="1:11" ht="60.75" thickBot="1" x14ac:dyDescent="0.25">
      <c r="A84" s="39"/>
      <c r="B84" s="25" t="s">
        <v>270</v>
      </c>
      <c r="C84" s="31"/>
      <c r="D84" s="31">
        <v>3</v>
      </c>
      <c r="E84" s="32">
        <v>3</v>
      </c>
      <c r="F84" s="31"/>
      <c r="G84" s="31">
        <v>4</v>
      </c>
      <c r="H84" s="32">
        <v>4</v>
      </c>
      <c r="I84" s="31">
        <v>0</v>
      </c>
      <c r="J84" s="31">
        <v>1</v>
      </c>
      <c r="K84" s="32">
        <v>1</v>
      </c>
    </row>
    <row r="85" spans="1:11" ht="45.75" thickBot="1" x14ac:dyDescent="0.25">
      <c r="A85" s="39"/>
      <c r="B85" s="25" t="s">
        <v>271</v>
      </c>
      <c r="C85" s="31"/>
      <c r="D85" s="31">
        <v>99</v>
      </c>
      <c r="E85" s="32">
        <v>99</v>
      </c>
      <c r="F85" s="31"/>
      <c r="G85" s="31">
        <v>99</v>
      </c>
      <c r="H85" s="32">
        <v>99</v>
      </c>
      <c r="I85" s="31">
        <v>0</v>
      </c>
      <c r="J85" s="31">
        <v>0</v>
      </c>
      <c r="K85" s="32">
        <v>0</v>
      </c>
    </row>
    <row r="86" spans="1:11" ht="17.25" thickBot="1" x14ac:dyDescent="0.25">
      <c r="A86" s="80" t="s">
        <v>249</v>
      </c>
      <c r="B86" s="81"/>
      <c r="C86" s="81"/>
      <c r="D86" s="81"/>
      <c r="E86" s="81"/>
      <c r="F86" s="81"/>
      <c r="G86" s="81"/>
      <c r="H86" s="81"/>
      <c r="I86" s="81"/>
      <c r="J86" s="81"/>
      <c r="K86" s="82"/>
    </row>
    <row r="87" spans="1:11" ht="19.5" thickBot="1" x14ac:dyDescent="0.25">
      <c r="A87" s="72" t="s">
        <v>272</v>
      </c>
      <c r="B87" s="73"/>
      <c r="C87" s="73"/>
      <c r="D87" s="73"/>
      <c r="E87" s="73"/>
      <c r="F87" s="73"/>
      <c r="G87" s="73"/>
      <c r="H87" s="73"/>
      <c r="I87" s="73"/>
      <c r="J87" s="73"/>
      <c r="K87" s="74"/>
    </row>
    <row r="88" spans="1:11" ht="28.5" customHeight="1" thickBot="1" x14ac:dyDescent="0.25">
      <c r="A88" s="171" t="s">
        <v>76</v>
      </c>
      <c r="B88" s="172"/>
      <c r="C88" s="172"/>
      <c r="D88" s="172"/>
      <c r="E88" s="172"/>
      <c r="F88" s="172"/>
      <c r="G88" s="172"/>
      <c r="H88" s="172"/>
      <c r="I88" s="172"/>
      <c r="J88" s="172"/>
      <c r="K88" s="173"/>
    </row>
    <row r="89" spans="1:11" ht="19.5" thickBot="1" x14ac:dyDescent="0.25">
      <c r="A89" s="210" t="s">
        <v>273</v>
      </c>
      <c r="B89" s="96"/>
      <c r="C89" s="96"/>
      <c r="D89" s="96"/>
      <c r="E89" s="96"/>
      <c r="F89" s="96"/>
      <c r="G89" s="96"/>
      <c r="H89" s="96"/>
      <c r="I89" s="96"/>
      <c r="J89" s="96"/>
      <c r="K89" s="211"/>
    </row>
    <row r="90" spans="1:11" ht="15" thickBot="1" x14ac:dyDescent="0.25">
      <c r="A90" s="93" t="s">
        <v>81</v>
      </c>
      <c r="B90" s="94"/>
      <c r="C90" s="94"/>
      <c r="D90" s="94"/>
      <c r="E90" s="94"/>
      <c r="F90" s="94"/>
      <c r="G90" s="94"/>
      <c r="H90" s="94"/>
      <c r="I90" s="94"/>
      <c r="J90" s="94"/>
      <c r="K90" s="95"/>
    </row>
    <row r="91" spans="1:11" ht="37.5" customHeight="1" thickBot="1" x14ac:dyDescent="0.25">
      <c r="A91" s="210" t="s">
        <v>82</v>
      </c>
      <c r="B91" s="96"/>
      <c r="C91" s="96"/>
      <c r="D91" s="96"/>
      <c r="E91" s="96"/>
      <c r="F91" s="96"/>
      <c r="G91" s="96"/>
      <c r="H91" s="96"/>
      <c r="I91" s="96"/>
      <c r="J91" s="96"/>
      <c r="K91" s="211"/>
    </row>
    <row r="92" spans="1:11" ht="16.5" thickBot="1" x14ac:dyDescent="0.25">
      <c r="A92" s="212" t="s">
        <v>83</v>
      </c>
      <c r="B92" s="213"/>
      <c r="C92" s="213"/>
      <c r="D92" s="213"/>
      <c r="E92" s="213"/>
      <c r="F92" s="213"/>
      <c r="G92" s="213"/>
      <c r="H92" s="213"/>
      <c r="I92" s="213"/>
      <c r="J92" s="213"/>
      <c r="K92" s="214"/>
    </row>
    <row r="93" spans="1:11" ht="30" customHeight="1" thickBot="1" x14ac:dyDescent="0.25">
      <c r="A93" s="60" t="s">
        <v>10</v>
      </c>
      <c r="B93" s="60" t="s">
        <v>11</v>
      </c>
      <c r="C93" s="89" t="s">
        <v>84</v>
      </c>
      <c r="D93" s="88"/>
      <c r="E93" s="90"/>
      <c r="F93" s="89" t="s">
        <v>85</v>
      </c>
      <c r="G93" s="88"/>
      <c r="H93" s="90"/>
      <c r="I93" s="89" t="s">
        <v>86</v>
      </c>
      <c r="J93" s="88"/>
      <c r="K93" s="90"/>
    </row>
    <row r="94" spans="1:11" ht="23.25" thickBot="1" x14ac:dyDescent="0.25">
      <c r="A94" s="61"/>
      <c r="B94" s="61"/>
      <c r="C94" s="37" t="s">
        <v>15</v>
      </c>
      <c r="D94" s="37" t="s">
        <v>16</v>
      </c>
      <c r="E94" s="37" t="s">
        <v>17</v>
      </c>
      <c r="F94" s="37" t="s">
        <v>15</v>
      </c>
      <c r="G94" s="37" t="s">
        <v>16</v>
      </c>
      <c r="H94" s="37" t="s">
        <v>17</v>
      </c>
      <c r="I94" s="37" t="s">
        <v>15</v>
      </c>
      <c r="J94" s="37" t="s">
        <v>16</v>
      </c>
      <c r="K94" s="37" t="s">
        <v>17</v>
      </c>
    </row>
    <row r="95" spans="1:11" ht="16.5" thickBot="1" x14ac:dyDescent="0.25">
      <c r="A95" s="191"/>
      <c r="B95" s="25" t="s">
        <v>21</v>
      </c>
      <c r="C95" s="190">
        <v>20250.400000000001</v>
      </c>
      <c r="D95" s="31">
        <v>534.20000000000005</v>
      </c>
      <c r="E95" s="190">
        <v>20784.599999999999</v>
      </c>
      <c r="F95" s="190">
        <v>21809.599999999999</v>
      </c>
      <c r="G95" s="190">
        <v>1085.3</v>
      </c>
      <c r="H95" s="190">
        <v>22894.9</v>
      </c>
      <c r="I95" s="31">
        <v>7.7</v>
      </c>
      <c r="J95" s="31">
        <v>103.2</v>
      </c>
      <c r="K95" s="31">
        <v>10.199999999999999</v>
      </c>
    </row>
    <row r="96" spans="1:11" ht="28.5" customHeight="1" thickBot="1" x14ac:dyDescent="0.25">
      <c r="A96" s="93" t="s">
        <v>87</v>
      </c>
      <c r="B96" s="94"/>
      <c r="C96" s="94"/>
      <c r="D96" s="94"/>
      <c r="E96" s="94"/>
      <c r="F96" s="94"/>
      <c r="G96" s="94"/>
      <c r="H96" s="94"/>
      <c r="I96" s="94"/>
      <c r="J96" s="94"/>
      <c r="K96" s="95"/>
    </row>
    <row r="97" spans="1:11" ht="56.25" customHeight="1" thickBot="1" x14ac:dyDescent="0.25">
      <c r="A97" s="210" t="s">
        <v>274</v>
      </c>
      <c r="B97" s="96"/>
      <c r="C97" s="96"/>
      <c r="D97" s="96"/>
      <c r="E97" s="96"/>
      <c r="F97" s="96"/>
      <c r="G97" s="96"/>
      <c r="H97" s="96"/>
      <c r="I97" s="96"/>
      <c r="J97" s="96"/>
      <c r="K97" s="211"/>
    </row>
    <row r="98" spans="1:11" ht="15.75" thickBot="1" x14ac:dyDescent="0.25">
      <c r="A98" s="191"/>
      <c r="B98" s="25" t="s">
        <v>26</v>
      </c>
      <c r="C98" s="192"/>
      <c r="D98" s="192"/>
      <c r="E98" s="35"/>
      <c r="F98" s="192"/>
      <c r="G98" s="192"/>
      <c r="H98" s="35"/>
      <c r="I98" s="192"/>
      <c r="J98" s="192"/>
      <c r="K98" s="35"/>
    </row>
    <row r="99" spans="1:11" ht="45.75" thickBot="1" x14ac:dyDescent="0.25">
      <c r="A99" s="191"/>
      <c r="B99" s="25" t="s">
        <v>233</v>
      </c>
      <c r="C99" s="190">
        <v>20250.400000000001</v>
      </c>
      <c r="D99" s="31">
        <v>534.20000000000005</v>
      </c>
      <c r="E99" s="32">
        <v>20784.599999999999</v>
      </c>
      <c r="F99" s="190">
        <v>21809.599999999999</v>
      </c>
      <c r="G99" s="190">
        <v>1009</v>
      </c>
      <c r="H99" s="32">
        <v>22818.6</v>
      </c>
      <c r="I99" s="34">
        <v>7.7</v>
      </c>
      <c r="J99" s="34">
        <v>88.9</v>
      </c>
      <c r="K99" s="32">
        <v>9.8000000000000007</v>
      </c>
    </row>
    <row r="100" spans="1:11" ht="30.75" thickBot="1" x14ac:dyDescent="0.25">
      <c r="A100" s="191"/>
      <c r="B100" s="25" t="s">
        <v>234</v>
      </c>
      <c r="C100" s="193"/>
      <c r="D100" s="193"/>
      <c r="E100" s="32">
        <v>0</v>
      </c>
      <c r="F100" s="193">
        <v>0</v>
      </c>
      <c r="G100" s="31">
        <v>76.3</v>
      </c>
      <c r="H100" s="32">
        <v>76.3</v>
      </c>
      <c r="I100" s="193">
        <v>0</v>
      </c>
      <c r="J100" s="193">
        <v>0</v>
      </c>
      <c r="K100" s="32" t="s">
        <v>92</v>
      </c>
    </row>
    <row r="101" spans="1:11" ht="28.5" customHeight="1" thickBot="1" x14ac:dyDescent="0.25">
      <c r="A101" s="93" t="s">
        <v>90</v>
      </c>
      <c r="B101" s="94"/>
      <c r="C101" s="94"/>
      <c r="D101" s="94"/>
      <c r="E101" s="94"/>
      <c r="F101" s="94"/>
      <c r="G101" s="94"/>
      <c r="H101" s="94"/>
      <c r="I101" s="94"/>
      <c r="J101" s="94"/>
      <c r="K101" s="95"/>
    </row>
    <row r="102" spans="1:11" ht="37.5" customHeight="1" x14ac:dyDescent="0.2">
      <c r="A102" s="98" t="s">
        <v>275</v>
      </c>
      <c r="B102" s="99"/>
      <c r="C102" s="99"/>
      <c r="D102" s="99"/>
      <c r="E102" s="99"/>
      <c r="F102" s="99"/>
      <c r="G102" s="99"/>
      <c r="H102" s="99"/>
      <c r="I102" s="99"/>
      <c r="J102" s="99"/>
      <c r="K102" s="100"/>
    </row>
    <row r="103" spans="1:11" ht="37.5" customHeight="1" x14ac:dyDescent="0.2">
      <c r="A103" s="97" t="s">
        <v>276</v>
      </c>
      <c r="B103" s="101"/>
      <c r="C103" s="101"/>
      <c r="D103" s="101"/>
      <c r="E103" s="101"/>
      <c r="F103" s="101"/>
      <c r="G103" s="101"/>
      <c r="H103" s="101"/>
      <c r="I103" s="101"/>
      <c r="J103" s="101"/>
      <c r="K103" s="102"/>
    </row>
    <row r="104" spans="1:11" ht="75" customHeight="1" thickBot="1" x14ac:dyDescent="0.25">
      <c r="A104" s="103" t="s">
        <v>277</v>
      </c>
      <c r="B104" s="92"/>
      <c r="C104" s="92"/>
      <c r="D104" s="92"/>
      <c r="E104" s="92"/>
      <c r="F104" s="92"/>
      <c r="G104" s="92"/>
      <c r="H104" s="92"/>
      <c r="I104" s="92"/>
      <c r="J104" s="92"/>
      <c r="K104" s="104"/>
    </row>
    <row r="105" spans="1:11" ht="15" thickBot="1" x14ac:dyDescent="0.25">
      <c r="A105" s="158">
        <v>1</v>
      </c>
      <c r="B105" s="26" t="s">
        <v>45</v>
      </c>
      <c r="C105" s="215"/>
      <c r="D105" s="216"/>
      <c r="E105" s="217"/>
      <c r="F105" s="215"/>
      <c r="G105" s="216"/>
      <c r="H105" s="217"/>
      <c r="I105" s="215"/>
      <c r="J105" s="216"/>
      <c r="K105" s="216"/>
    </row>
    <row r="106" spans="1:11" ht="16.5" thickBot="1" x14ac:dyDescent="0.25">
      <c r="A106" s="194"/>
      <c r="B106" s="195" t="s">
        <v>238</v>
      </c>
      <c r="C106" s="31">
        <v>2</v>
      </c>
      <c r="D106" s="193"/>
      <c r="E106" s="32">
        <v>2</v>
      </c>
      <c r="F106" s="157">
        <v>2</v>
      </c>
      <c r="G106" s="196">
        <v>0</v>
      </c>
      <c r="H106" s="32">
        <v>2</v>
      </c>
      <c r="I106" s="193">
        <v>0</v>
      </c>
      <c r="J106" s="193">
        <v>0</v>
      </c>
      <c r="K106" s="32">
        <v>0</v>
      </c>
    </row>
    <row r="107" spans="1:11" ht="30.75" thickBot="1" x14ac:dyDescent="0.25">
      <c r="A107" s="194"/>
      <c r="B107" s="195" t="s">
        <v>239</v>
      </c>
      <c r="C107" s="31">
        <v>1</v>
      </c>
      <c r="D107" s="193"/>
      <c r="E107" s="32">
        <v>1</v>
      </c>
      <c r="F107" s="157">
        <v>1</v>
      </c>
      <c r="G107" s="196">
        <v>0</v>
      </c>
      <c r="H107" s="32">
        <v>1</v>
      </c>
      <c r="I107" s="193">
        <v>0</v>
      </c>
      <c r="J107" s="193">
        <v>0</v>
      </c>
      <c r="K107" s="32">
        <v>0</v>
      </c>
    </row>
    <row r="108" spans="1:11" ht="30.75" thickBot="1" x14ac:dyDescent="0.25">
      <c r="A108" s="194"/>
      <c r="B108" s="195" t="s">
        <v>240</v>
      </c>
      <c r="C108" s="31">
        <v>1</v>
      </c>
      <c r="D108" s="193"/>
      <c r="E108" s="32">
        <v>1</v>
      </c>
      <c r="F108" s="157">
        <v>1</v>
      </c>
      <c r="G108" s="196">
        <v>0</v>
      </c>
      <c r="H108" s="32">
        <v>1</v>
      </c>
      <c r="I108" s="193">
        <v>0</v>
      </c>
      <c r="J108" s="193">
        <v>0</v>
      </c>
      <c r="K108" s="32">
        <v>0</v>
      </c>
    </row>
    <row r="109" spans="1:11" ht="16.5" thickBot="1" x14ac:dyDescent="0.25">
      <c r="A109" s="194"/>
      <c r="B109" s="195" t="s">
        <v>241</v>
      </c>
      <c r="C109" s="31">
        <v>116</v>
      </c>
      <c r="D109" s="193"/>
      <c r="E109" s="32">
        <v>116</v>
      </c>
      <c r="F109" s="157">
        <v>125.4</v>
      </c>
      <c r="G109" s="196">
        <v>0</v>
      </c>
      <c r="H109" s="32">
        <v>125.4</v>
      </c>
      <c r="I109" s="34">
        <v>8.1</v>
      </c>
      <c r="J109" s="193">
        <v>0</v>
      </c>
      <c r="K109" s="32">
        <v>8.1</v>
      </c>
    </row>
    <row r="110" spans="1:11" ht="30.75" thickBot="1" x14ac:dyDescent="0.25">
      <c r="A110" s="194"/>
      <c r="B110" s="195" t="s">
        <v>242</v>
      </c>
      <c r="C110" s="31">
        <v>5</v>
      </c>
      <c r="D110" s="193"/>
      <c r="E110" s="32">
        <v>5</v>
      </c>
      <c r="F110" s="157">
        <v>5</v>
      </c>
      <c r="G110" s="196">
        <v>0</v>
      </c>
      <c r="H110" s="32">
        <v>5</v>
      </c>
      <c r="I110" s="193">
        <v>0</v>
      </c>
      <c r="J110" s="193">
        <v>0</v>
      </c>
      <c r="K110" s="32">
        <v>0</v>
      </c>
    </row>
    <row r="111" spans="1:11" ht="30.75" thickBot="1" x14ac:dyDescent="0.25">
      <c r="A111" s="194"/>
      <c r="B111" s="195" t="s">
        <v>243</v>
      </c>
      <c r="C111" s="31">
        <v>88</v>
      </c>
      <c r="D111" s="193"/>
      <c r="E111" s="32">
        <v>88</v>
      </c>
      <c r="F111" s="157">
        <v>97.9</v>
      </c>
      <c r="G111" s="196">
        <v>0</v>
      </c>
      <c r="H111" s="32">
        <v>97.9</v>
      </c>
      <c r="I111" s="34">
        <v>11.3</v>
      </c>
      <c r="J111" s="193">
        <v>0</v>
      </c>
      <c r="K111" s="32">
        <v>11.3</v>
      </c>
    </row>
    <row r="112" spans="1:11" ht="30.75" thickBot="1" x14ac:dyDescent="0.25">
      <c r="A112" s="194"/>
      <c r="B112" s="195" t="s">
        <v>244</v>
      </c>
      <c r="C112" s="31">
        <v>23</v>
      </c>
      <c r="D112" s="193"/>
      <c r="E112" s="32">
        <v>23</v>
      </c>
      <c r="F112" s="157">
        <v>22.5</v>
      </c>
      <c r="G112" s="196">
        <v>0</v>
      </c>
      <c r="H112" s="32">
        <v>22.5</v>
      </c>
      <c r="I112" s="34">
        <v>-2.2000000000000002</v>
      </c>
      <c r="J112" s="193">
        <v>0</v>
      </c>
      <c r="K112" s="32">
        <v>-2.2000000000000002</v>
      </c>
    </row>
    <row r="113" spans="1:11" ht="30.75" thickBot="1" x14ac:dyDescent="0.25">
      <c r="A113" s="194"/>
      <c r="B113" s="195" t="s">
        <v>245</v>
      </c>
      <c r="C113" s="31">
        <v>7</v>
      </c>
      <c r="D113" s="193"/>
      <c r="E113" s="32">
        <v>7</v>
      </c>
      <c r="F113" s="157">
        <v>9</v>
      </c>
      <c r="G113" s="196">
        <v>0</v>
      </c>
      <c r="H113" s="32">
        <v>9</v>
      </c>
      <c r="I113" s="34">
        <v>28.6</v>
      </c>
      <c r="J113" s="193">
        <v>0</v>
      </c>
      <c r="K113" s="32">
        <v>28.6</v>
      </c>
    </row>
    <row r="114" spans="1:11" ht="16.5" thickBot="1" x14ac:dyDescent="0.25">
      <c r="A114" s="194"/>
      <c r="B114" s="195" t="s">
        <v>246</v>
      </c>
      <c r="C114" s="31">
        <v>56</v>
      </c>
      <c r="D114" s="193"/>
      <c r="E114" s="32">
        <v>56</v>
      </c>
      <c r="F114" s="157">
        <v>17</v>
      </c>
      <c r="G114" s="196">
        <v>0</v>
      </c>
      <c r="H114" s="32">
        <v>17</v>
      </c>
      <c r="I114" s="34">
        <v>-69.599999999999994</v>
      </c>
      <c r="J114" s="193">
        <v>0</v>
      </c>
      <c r="K114" s="32">
        <v>-69.599999999999994</v>
      </c>
    </row>
    <row r="115" spans="1:11" ht="30.75" thickBot="1" x14ac:dyDescent="0.25">
      <c r="A115" s="194"/>
      <c r="B115" s="195" t="s">
        <v>278</v>
      </c>
      <c r="C115" s="157">
        <v>20250.400000000001</v>
      </c>
      <c r="D115" s="10">
        <v>534.20000000000005</v>
      </c>
      <c r="E115" s="38">
        <v>20784.599999999999</v>
      </c>
      <c r="F115" s="10">
        <v>21809.599999999999</v>
      </c>
      <c r="G115" s="10">
        <v>1085.3</v>
      </c>
      <c r="H115" s="38">
        <v>22894.9</v>
      </c>
      <c r="I115" s="34">
        <v>7.7</v>
      </c>
      <c r="J115" s="34">
        <v>103.2</v>
      </c>
      <c r="K115" s="32">
        <v>10.199999999999999</v>
      </c>
    </row>
    <row r="116" spans="1:11" ht="30.75" thickBot="1" x14ac:dyDescent="0.25">
      <c r="A116" s="194"/>
      <c r="B116" s="195" t="s">
        <v>279</v>
      </c>
      <c r="C116" s="193"/>
      <c r="D116" s="31">
        <v>509.9</v>
      </c>
      <c r="E116" s="32">
        <v>509.9</v>
      </c>
      <c r="F116" s="196">
        <v>0</v>
      </c>
      <c r="G116" s="157">
        <v>885.7</v>
      </c>
      <c r="H116" s="32">
        <v>885.7</v>
      </c>
      <c r="I116" s="193">
        <v>0</v>
      </c>
      <c r="J116" s="34">
        <v>73.7</v>
      </c>
      <c r="K116" s="32">
        <v>73.7</v>
      </c>
    </row>
    <row r="117" spans="1:11" ht="16.5" thickBot="1" x14ac:dyDescent="0.25">
      <c r="A117" s="158">
        <v>2</v>
      </c>
      <c r="B117" s="26" t="s">
        <v>55</v>
      </c>
      <c r="C117" s="197"/>
      <c r="D117" s="197"/>
      <c r="E117" s="32"/>
      <c r="F117" s="197"/>
      <c r="G117" s="197"/>
      <c r="H117" s="32"/>
      <c r="I117" s="197"/>
      <c r="J117" s="193"/>
      <c r="K117" s="38"/>
    </row>
    <row r="118" spans="1:11" ht="30.75" thickBot="1" x14ac:dyDescent="0.25">
      <c r="A118" s="198"/>
      <c r="B118" s="195" t="s">
        <v>253</v>
      </c>
      <c r="C118" s="31">
        <v>590</v>
      </c>
      <c r="D118" s="193"/>
      <c r="E118" s="32">
        <v>590</v>
      </c>
      <c r="F118" s="157">
        <v>563</v>
      </c>
      <c r="G118" s="196">
        <v>0</v>
      </c>
      <c r="H118" s="32">
        <v>563</v>
      </c>
      <c r="I118" s="34">
        <v>-4.5999999999999996</v>
      </c>
      <c r="J118" s="193">
        <v>0</v>
      </c>
      <c r="K118" s="32">
        <v>-4.5999999999999996</v>
      </c>
    </row>
    <row r="119" spans="1:11" ht="16.5" thickBot="1" x14ac:dyDescent="0.25">
      <c r="A119" s="198"/>
      <c r="B119" s="195" t="s">
        <v>254</v>
      </c>
      <c r="C119" s="31">
        <v>205</v>
      </c>
      <c r="D119" s="193"/>
      <c r="E119" s="32">
        <v>205</v>
      </c>
      <c r="F119" s="157">
        <v>190</v>
      </c>
      <c r="G119" s="196">
        <v>0</v>
      </c>
      <c r="H119" s="32">
        <v>190</v>
      </c>
      <c r="I119" s="34">
        <v>-7.3</v>
      </c>
      <c r="J119" s="193">
        <v>0</v>
      </c>
      <c r="K119" s="32">
        <v>-7.3</v>
      </c>
    </row>
    <row r="120" spans="1:11" ht="16.5" thickBot="1" x14ac:dyDescent="0.25">
      <c r="A120" s="198"/>
      <c r="B120" s="195" t="s">
        <v>255</v>
      </c>
      <c r="C120" s="31">
        <v>385</v>
      </c>
      <c r="D120" s="193"/>
      <c r="E120" s="32">
        <v>385</v>
      </c>
      <c r="F120" s="157">
        <v>373</v>
      </c>
      <c r="G120" s="196">
        <v>0</v>
      </c>
      <c r="H120" s="32">
        <v>373</v>
      </c>
      <c r="I120" s="34">
        <v>-3.1</v>
      </c>
      <c r="J120" s="193">
        <v>0</v>
      </c>
      <c r="K120" s="32">
        <v>-3.1</v>
      </c>
    </row>
    <row r="121" spans="1:11" ht="30.75" thickBot="1" x14ac:dyDescent="0.25">
      <c r="A121" s="198"/>
      <c r="B121" s="195" t="s">
        <v>256</v>
      </c>
      <c r="C121" s="31">
        <v>347</v>
      </c>
      <c r="D121" s="193"/>
      <c r="E121" s="32">
        <v>347</v>
      </c>
      <c r="F121" s="157">
        <v>318</v>
      </c>
      <c r="G121" s="196">
        <v>0</v>
      </c>
      <c r="H121" s="32">
        <v>318</v>
      </c>
      <c r="I121" s="34">
        <v>-8.4</v>
      </c>
      <c r="J121" s="193">
        <v>0</v>
      </c>
      <c r="K121" s="32">
        <v>-8.4</v>
      </c>
    </row>
    <row r="122" spans="1:11" ht="30.75" thickBot="1" x14ac:dyDescent="0.25">
      <c r="A122" s="198"/>
      <c r="B122" s="195" t="s">
        <v>257</v>
      </c>
      <c r="C122" s="31">
        <v>243</v>
      </c>
      <c r="D122" s="193"/>
      <c r="E122" s="32">
        <v>243</v>
      </c>
      <c r="F122" s="157">
        <v>245</v>
      </c>
      <c r="G122" s="196">
        <v>0</v>
      </c>
      <c r="H122" s="32">
        <v>245</v>
      </c>
      <c r="I122" s="34">
        <v>0.8</v>
      </c>
      <c r="J122" s="193">
        <v>0</v>
      </c>
      <c r="K122" s="32">
        <v>0.8</v>
      </c>
    </row>
    <row r="123" spans="1:11" ht="30.75" thickBot="1" x14ac:dyDescent="0.25">
      <c r="A123" s="198"/>
      <c r="B123" s="195" t="s">
        <v>258</v>
      </c>
      <c r="C123" s="31">
        <v>159</v>
      </c>
      <c r="D123" s="193"/>
      <c r="E123" s="32">
        <v>159</v>
      </c>
      <c r="F123" s="157">
        <v>148</v>
      </c>
      <c r="G123" s="196">
        <v>0</v>
      </c>
      <c r="H123" s="32">
        <v>148</v>
      </c>
      <c r="I123" s="34">
        <v>-6.9</v>
      </c>
      <c r="J123" s="193">
        <v>0</v>
      </c>
      <c r="K123" s="32">
        <v>-6.9</v>
      </c>
    </row>
    <row r="124" spans="1:11" ht="30.75" thickBot="1" x14ac:dyDescent="0.25">
      <c r="A124" s="198"/>
      <c r="B124" s="195" t="s">
        <v>259</v>
      </c>
      <c r="C124" s="193"/>
      <c r="D124" s="193"/>
      <c r="E124" s="32">
        <v>0</v>
      </c>
      <c r="F124" s="196">
        <v>0</v>
      </c>
      <c r="G124" s="157">
        <v>2</v>
      </c>
      <c r="H124" s="32">
        <v>2</v>
      </c>
      <c r="I124" s="193">
        <v>0</v>
      </c>
      <c r="J124" s="193">
        <v>0</v>
      </c>
      <c r="K124" s="32" t="s">
        <v>92</v>
      </c>
    </row>
    <row r="125" spans="1:11" ht="16.5" thickBot="1" x14ac:dyDescent="0.25">
      <c r="A125" s="158">
        <v>3</v>
      </c>
      <c r="B125" s="26" t="s">
        <v>62</v>
      </c>
      <c r="C125" s="197"/>
      <c r="D125" s="197"/>
      <c r="E125" s="32"/>
      <c r="F125" s="197"/>
      <c r="G125" s="196"/>
      <c r="H125" s="32"/>
      <c r="I125" s="197"/>
      <c r="J125" s="193"/>
      <c r="K125" s="32"/>
    </row>
    <row r="126" spans="1:11" ht="16.5" thickBot="1" x14ac:dyDescent="0.25">
      <c r="A126" s="194"/>
      <c r="B126" s="195" t="s">
        <v>262</v>
      </c>
      <c r="C126" s="31">
        <v>6</v>
      </c>
      <c r="D126" s="193"/>
      <c r="E126" s="32">
        <v>6</v>
      </c>
      <c r="F126" s="157">
        <v>5</v>
      </c>
      <c r="G126" s="196">
        <v>0</v>
      </c>
      <c r="H126" s="32">
        <v>5</v>
      </c>
      <c r="I126" s="34">
        <v>-16.7</v>
      </c>
      <c r="J126" s="193">
        <v>0</v>
      </c>
      <c r="K126" s="32">
        <v>-16.7</v>
      </c>
    </row>
    <row r="127" spans="1:11" ht="16.5" thickBot="1" x14ac:dyDescent="0.25">
      <c r="A127" s="194"/>
      <c r="B127" s="195" t="s">
        <v>263</v>
      </c>
      <c r="C127" s="31">
        <v>63927</v>
      </c>
      <c r="D127" s="193"/>
      <c r="E127" s="32">
        <v>63927</v>
      </c>
      <c r="F127" s="157">
        <v>68968</v>
      </c>
      <c r="G127" s="196">
        <v>0</v>
      </c>
      <c r="H127" s="32">
        <v>68968</v>
      </c>
      <c r="I127" s="34">
        <v>7.9</v>
      </c>
      <c r="J127" s="193">
        <v>0</v>
      </c>
      <c r="K127" s="32">
        <v>7.9</v>
      </c>
    </row>
    <row r="128" spans="1:11" ht="45.75" thickBot="1" x14ac:dyDescent="0.25">
      <c r="A128" s="194"/>
      <c r="B128" s="195" t="s">
        <v>280</v>
      </c>
      <c r="C128" s="31">
        <v>34.299999999999997</v>
      </c>
      <c r="D128" s="31">
        <v>0.9</v>
      </c>
      <c r="E128" s="32">
        <v>35.200000000000003</v>
      </c>
      <c r="F128" s="157">
        <v>38.700000000000003</v>
      </c>
      <c r="G128" s="157">
        <v>1.9</v>
      </c>
      <c r="H128" s="32">
        <v>40.6</v>
      </c>
      <c r="I128" s="34">
        <v>12.8</v>
      </c>
      <c r="J128" s="34">
        <v>111.1</v>
      </c>
      <c r="K128" s="32">
        <v>15.3</v>
      </c>
    </row>
    <row r="129" spans="1:11" ht="30.75" thickBot="1" x14ac:dyDescent="0.25">
      <c r="A129" s="198"/>
      <c r="B129" s="195" t="s">
        <v>281</v>
      </c>
      <c r="C129" s="193"/>
      <c r="D129" s="31">
        <v>0.9</v>
      </c>
      <c r="E129" s="32">
        <v>0.9</v>
      </c>
      <c r="F129" s="196">
        <v>0</v>
      </c>
      <c r="G129" s="157">
        <v>1.6</v>
      </c>
      <c r="H129" s="32">
        <v>1.6</v>
      </c>
      <c r="I129" s="193">
        <v>0</v>
      </c>
      <c r="J129" s="34">
        <v>77.8</v>
      </c>
      <c r="K129" s="32">
        <v>77.8</v>
      </c>
    </row>
    <row r="130" spans="1:11" ht="30.75" thickBot="1" x14ac:dyDescent="0.25">
      <c r="A130" s="198"/>
      <c r="B130" s="195" t="s">
        <v>282</v>
      </c>
      <c r="C130" s="193"/>
      <c r="D130" s="193">
        <v>0</v>
      </c>
      <c r="E130" s="32">
        <v>0</v>
      </c>
      <c r="F130" s="196">
        <v>0</v>
      </c>
      <c r="G130" s="157">
        <v>38.200000000000003</v>
      </c>
      <c r="H130" s="32">
        <v>38.200000000000003</v>
      </c>
      <c r="I130" s="193">
        <v>0</v>
      </c>
      <c r="J130" s="193">
        <v>0</v>
      </c>
      <c r="K130" s="32" t="s">
        <v>92</v>
      </c>
    </row>
    <row r="131" spans="1:11" ht="16.5" thickBot="1" x14ac:dyDescent="0.25">
      <c r="A131" s="199">
        <v>4</v>
      </c>
      <c r="B131" s="26" t="s">
        <v>70</v>
      </c>
      <c r="C131" s="193"/>
      <c r="D131" s="193"/>
      <c r="E131" s="32"/>
      <c r="F131" s="193"/>
      <c r="G131" s="193"/>
      <c r="H131" s="32"/>
      <c r="I131" s="193"/>
      <c r="J131" s="193"/>
      <c r="K131" s="32"/>
    </row>
    <row r="132" spans="1:11" ht="30.75" thickBot="1" x14ac:dyDescent="0.25">
      <c r="A132" s="194"/>
      <c r="B132" s="195" t="s">
        <v>268</v>
      </c>
      <c r="C132" s="31">
        <v>197</v>
      </c>
      <c r="D132" s="193"/>
      <c r="E132" s="32">
        <v>197</v>
      </c>
      <c r="F132" s="157">
        <v>210</v>
      </c>
      <c r="G132" s="196">
        <v>0</v>
      </c>
      <c r="H132" s="32">
        <v>210</v>
      </c>
      <c r="I132" s="34">
        <v>6.6</v>
      </c>
      <c r="J132" s="193">
        <v>0</v>
      </c>
      <c r="K132" s="32">
        <v>6.6</v>
      </c>
    </row>
    <row r="133" spans="1:11" ht="60.75" thickBot="1" x14ac:dyDescent="0.25">
      <c r="A133" s="194"/>
      <c r="B133" s="195" t="s">
        <v>269</v>
      </c>
      <c r="C133" s="31">
        <v>98</v>
      </c>
      <c r="D133" s="193"/>
      <c r="E133" s="32">
        <v>98</v>
      </c>
      <c r="F133" s="157">
        <v>95</v>
      </c>
      <c r="G133" s="196">
        <v>0</v>
      </c>
      <c r="H133" s="32">
        <v>95</v>
      </c>
      <c r="I133" s="34">
        <v>-3.1</v>
      </c>
      <c r="J133" s="193">
        <v>0</v>
      </c>
      <c r="K133" s="32">
        <v>-3.1</v>
      </c>
    </row>
    <row r="134" spans="1:11" ht="60.75" thickBot="1" x14ac:dyDescent="0.25">
      <c r="A134" s="194"/>
      <c r="B134" s="195" t="s">
        <v>270</v>
      </c>
      <c r="C134" s="193"/>
      <c r="D134" s="31">
        <v>2</v>
      </c>
      <c r="E134" s="32">
        <v>2</v>
      </c>
      <c r="F134" s="196">
        <v>0</v>
      </c>
      <c r="G134" s="157">
        <v>4</v>
      </c>
      <c r="H134" s="32">
        <v>4</v>
      </c>
      <c r="I134" s="193">
        <v>0</v>
      </c>
      <c r="J134" s="34">
        <v>100</v>
      </c>
      <c r="K134" s="32">
        <v>100</v>
      </c>
    </row>
    <row r="135" spans="1:11" ht="45.75" thickBot="1" x14ac:dyDescent="0.25">
      <c r="A135" s="194"/>
      <c r="B135" s="195" t="s">
        <v>271</v>
      </c>
      <c r="C135" s="193"/>
      <c r="D135" s="193">
        <v>0</v>
      </c>
      <c r="E135" s="32">
        <v>0</v>
      </c>
      <c r="F135" s="196">
        <v>0</v>
      </c>
      <c r="G135" s="157">
        <v>99</v>
      </c>
      <c r="H135" s="32">
        <v>99</v>
      </c>
      <c r="I135" s="193">
        <v>0</v>
      </c>
      <c r="J135" s="193">
        <v>0</v>
      </c>
      <c r="K135" s="32" t="s">
        <v>92</v>
      </c>
    </row>
    <row r="136" spans="1:11" ht="15" thickBot="1" x14ac:dyDescent="0.25">
      <c r="A136" s="93" t="s">
        <v>93</v>
      </c>
      <c r="B136" s="94"/>
      <c r="C136" s="94"/>
      <c r="D136" s="94"/>
      <c r="E136" s="94"/>
      <c r="F136" s="94"/>
      <c r="G136" s="94"/>
      <c r="H136" s="94"/>
      <c r="I136" s="94"/>
      <c r="J136" s="94"/>
      <c r="K136" s="95"/>
    </row>
    <row r="137" spans="1:11" ht="112.5" customHeight="1" x14ac:dyDescent="0.2">
      <c r="A137" s="219" t="s">
        <v>283</v>
      </c>
      <c r="B137" s="220"/>
      <c r="C137" s="220"/>
      <c r="D137" s="220"/>
      <c r="E137" s="220"/>
      <c r="F137" s="220"/>
      <c r="G137" s="220"/>
      <c r="H137" s="220"/>
      <c r="I137" s="220"/>
      <c r="J137" s="220"/>
      <c r="K137" s="221"/>
    </row>
    <row r="138" spans="1:11" ht="75" customHeight="1" x14ac:dyDescent="0.2">
      <c r="A138" s="218" t="s">
        <v>284</v>
      </c>
      <c r="B138" s="222"/>
      <c r="C138" s="222"/>
      <c r="D138" s="222"/>
      <c r="E138" s="222"/>
      <c r="F138" s="222"/>
      <c r="G138" s="222"/>
      <c r="H138" s="222"/>
      <c r="I138" s="222"/>
      <c r="J138" s="222"/>
      <c r="K138" s="223"/>
    </row>
    <row r="139" spans="1:11" ht="37.5" customHeight="1" x14ac:dyDescent="0.2">
      <c r="A139" s="218" t="s">
        <v>285</v>
      </c>
      <c r="B139" s="222"/>
      <c r="C139" s="222"/>
      <c r="D139" s="222"/>
      <c r="E139" s="222"/>
      <c r="F139" s="222"/>
      <c r="G139" s="222"/>
      <c r="H139" s="222"/>
      <c r="I139" s="222"/>
      <c r="J139" s="222"/>
      <c r="K139" s="223"/>
    </row>
    <row r="140" spans="1:11" ht="37.5" customHeight="1" x14ac:dyDescent="0.2">
      <c r="A140" s="218" t="s">
        <v>286</v>
      </c>
      <c r="B140" s="222"/>
      <c r="C140" s="222"/>
      <c r="D140" s="222"/>
      <c r="E140" s="222"/>
      <c r="F140" s="222"/>
      <c r="G140" s="222"/>
      <c r="H140" s="222"/>
      <c r="I140" s="222"/>
      <c r="J140" s="222"/>
      <c r="K140" s="223"/>
    </row>
    <row r="141" spans="1:11" ht="37.5" customHeight="1" thickBot="1" x14ac:dyDescent="0.25">
      <c r="A141" s="224" t="s">
        <v>287</v>
      </c>
      <c r="B141" s="225"/>
      <c r="C141" s="225"/>
      <c r="D141" s="225"/>
      <c r="E141" s="225"/>
      <c r="F141" s="225"/>
      <c r="G141" s="225"/>
      <c r="H141" s="225"/>
      <c r="I141" s="225"/>
      <c r="J141" s="225"/>
      <c r="K141" s="226"/>
    </row>
    <row r="142" spans="1:11" ht="15" thickBot="1" x14ac:dyDescent="0.25">
      <c r="A142" s="93" t="s">
        <v>81</v>
      </c>
      <c r="B142" s="94"/>
      <c r="C142" s="94"/>
      <c r="D142" s="94"/>
      <c r="E142" s="94"/>
      <c r="F142" s="94"/>
      <c r="G142" s="94"/>
      <c r="H142" s="94"/>
      <c r="I142" s="94"/>
      <c r="J142" s="94"/>
      <c r="K142" s="95"/>
    </row>
    <row r="143" spans="1:11" ht="37.5" customHeight="1" x14ac:dyDescent="0.2">
      <c r="A143" s="99" t="s">
        <v>97</v>
      </c>
      <c r="B143" s="99"/>
      <c r="C143" s="99"/>
      <c r="D143" s="99"/>
      <c r="E143" s="99"/>
      <c r="F143" s="99"/>
      <c r="G143" s="99"/>
      <c r="H143" s="99"/>
      <c r="I143" s="99"/>
      <c r="J143" s="99"/>
      <c r="K143" s="99"/>
    </row>
    <row r="144" spans="1:11" ht="16.5" thickBot="1" x14ac:dyDescent="0.25">
      <c r="A144" s="86" t="s">
        <v>209</v>
      </c>
      <c r="B144" s="86"/>
      <c r="C144" s="86"/>
      <c r="D144" s="86"/>
      <c r="E144" s="86"/>
      <c r="F144" s="86"/>
      <c r="G144" s="86"/>
      <c r="H144" s="86"/>
      <c r="I144" s="86"/>
      <c r="J144" s="86"/>
      <c r="K144" s="86"/>
    </row>
    <row r="145" spans="1:11" ht="72.75" thickBot="1" x14ac:dyDescent="0.25">
      <c r="A145" s="200" t="s">
        <v>99</v>
      </c>
      <c r="B145" s="201" t="s">
        <v>11</v>
      </c>
      <c r="C145" s="202" t="s">
        <v>100</v>
      </c>
      <c r="D145" s="202" t="s">
        <v>101</v>
      </c>
      <c r="E145" s="202" t="s">
        <v>102</v>
      </c>
      <c r="F145" s="202" t="s">
        <v>14</v>
      </c>
      <c r="G145" s="202" t="s">
        <v>103</v>
      </c>
      <c r="H145" s="202" t="s">
        <v>104</v>
      </c>
      <c r="I145" s="3"/>
      <c r="J145" s="3"/>
      <c r="K145" s="3"/>
    </row>
    <row r="146" spans="1:11" ht="15.75" thickBot="1" x14ac:dyDescent="0.25">
      <c r="A146" s="195">
        <v>1</v>
      </c>
      <c r="B146" s="25">
        <v>2</v>
      </c>
      <c r="C146" s="25">
        <v>3</v>
      </c>
      <c r="D146" s="25">
        <v>4</v>
      </c>
      <c r="E146" s="25">
        <v>5</v>
      </c>
      <c r="F146" s="25" t="s">
        <v>105</v>
      </c>
      <c r="G146" s="25">
        <v>7</v>
      </c>
      <c r="H146" s="25" t="s">
        <v>106</v>
      </c>
      <c r="I146" s="3"/>
      <c r="J146" s="3"/>
      <c r="K146" s="3"/>
    </row>
    <row r="147" spans="1:11" ht="15.75" thickBot="1" x14ac:dyDescent="0.25">
      <c r="A147" s="195">
        <v>1</v>
      </c>
      <c r="B147" s="25" t="s">
        <v>107</v>
      </c>
      <c r="C147" s="25" t="s">
        <v>30</v>
      </c>
      <c r="D147" s="35">
        <v>0</v>
      </c>
      <c r="E147" s="35">
        <v>0</v>
      </c>
      <c r="F147" s="35">
        <v>0</v>
      </c>
      <c r="G147" s="25" t="s">
        <v>30</v>
      </c>
      <c r="H147" s="25" t="s">
        <v>30</v>
      </c>
      <c r="I147" s="3"/>
      <c r="J147" s="3"/>
      <c r="K147" s="3"/>
    </row>
    <row r="148" spans="1:11" ht="15.75" thickBot="1" x14ac:dyDescent="0.25">
      <c r="A148" s="28"/>
      <c r="B148" s="25" t="s">
        <v>108</v>
      </c>
      <c r="C148" s="25" t="s">
        <v>30</v>
      </c>
      <c r="D148" s="35"/>
      <c r="E148" s="35"/>
      <c r="F148" s="35">
        <v>0</v>
      </c>
      <c r="G148" s="25" t="s">
        <v>30</v>
      </c>
      <c r="H148" s="25" t="s">
        <v>30</v>
      </c>
      <c r="I148" s="3"/>
      <c r="J148" s="3"/>
      <c r="K148" s="3"/>
    </row>
    <row r="149" spans="1:11" ht="30.75" thickBot="1" x14ac:dyDescent="0.25">
      <c r="A149" s="28"/>
      <c r="B149" s="25" t="s">
        <v>210</v>
      </c>
      <c r="C149" s="25" t="s">
        <v>30</v>
      </c>
      <c r="D149" s="35"/>
      <c r="E149" s="35"/>
      <c r="F149" s="35"/>
      <c r="G149" s="25" t="s">
        <v>30</v>
      </c>
      <c r="H149" s="25" t="s">
        <v>30</v>
      </c>
      <c r="I149" s="3"/>
      <c r="J149" s="3"/>
      <c r="K149" s="3"/>
    </row>
    <row r="150" spans="1:11" ht="15.75" thickBot="1" x14ac:dyDescent="0.25">
      <c r="A150" s="28"/>
      <c r="B150" s="25" t="s">
        <v>110</v>
      </c>
      <c r="C150" s="25" t="s">
        <v>30</v>
      </c>
      <c r="D150" s="35"/>
      <c r="E150" s="35"/>
      <c r="F150" s="35"/>
      <c r="G150" s="25" t="s">
        <v>30</v>
      </c>
      <c r="H150" s="25" t="s">
        <v>30</v>
      </c>
      <c r="I150" s="3"/>
      <c r="J150" s="3"/>
      <c r="K150" s="3"/>
    </row>
    <row r="151" spans="1:11" ht="15.75" thickBot="1" x14ac:dyDescent="0.25">
      <c r="A151" s="28"/>
      <c r="B151" s="25" t="s">
        <v>111</v>
      </c>
      <c r="C151" s="25" t="s">
        <v>30</v>
      </c>
      <c r="D151" s="35"/>
      <c r="E151" s="35"/>
      <c r="F151" s="35"/>
      <c r="G151" s="25" t="s">
        <v>30</v>
      </c>
      <c r="H151" s="25" t="s">
        <v>30</v>
      </c>
      <c r="I151" s="3"/>
      <c r="J151" s="3"/>
      <c r="K151" s="3"/>
    </row>
    <row r="152" spans="1:11" ht="15.75" thickBot="1" x14ac:dyDescent="0.25">
      <c r="A152" s="63" t="s">
        <v>288</v>
      </c>
      <c r="B152" s="62"/>
      <c r="C152" s="62"/>
      <c r="D152" s="62"/>
      <c r="E152" s="62"/>
      <c r="F152" s="62"/>
      <c r="G152" s="62"/>
      <c r="H152" s="64"/>
      <c r="I152" s="3"/>
      <c r="J152" s="3"/>
      <c r="K152" s="3"/>
    </row>
    <row r="153" spans="1:11" ht="15.75" thickBot="1" x14ac:dyDescent="0.25">
      <c r="A153" s="195">
        <v>2</v>
      </c>
      <c r="B153" s="25" t="s">
        <v>113</v>
      </c>
      <c r="C153" s="25" t="s">
        <v>30</v>
      </c>
      <c r="D153" s="35">
        <v>0</v>
      </c>
      <c r="E153" s="35">
        <v>0</v>
      </c>
      <c r="F153" s="35">
        <v>0</v>
      </c>
      <c r="G153" s="25" t="s">
        <v>30</v>
      </c>
      <c r="H153" s="25" t="s">
        <v>30</v>
      </c>
      <c r="I153" s="3"/>
      <c r="J153" s="3"/>
      <c r="K153" s="3"/>
    </row>
    <row r="154" spans="1:11" ht="15.75" thickBot="1" x14ac:dyDescent="0.25">
      <c r="A154" s="63" t="s">
        <v>212</v>
      </c>
      <c r="B154" s="62"/>
      <c r="C154" s="62"/>
      <c r="D154" s="62"/>
      <c r="E154" s="62"/>
      <c r="F154" s="62"/>
      <c r="G154" s="62"/>
      <c r="H154" s="64"/>
      <c r="I154" s="3"/>
      <c r="J154" s="3"/>
      <c r="K154" s="3"/>
    </row>
    <row r="155" spans="1:11" ht="15.75" thickBot="1" x14ac:dyDescent="0.25">
      <c r="A155" s="63" t="s">
        <v>115</v>
      </c>
      <c r="B155" s="62"/>
      <c r="C155" s="62"/>
      <c r="D155" s="62"/>
      <c r="E155" s="62"/>
      <c r="F155" s="62"/>
      <c r="G155" s="62"/>
      <c r="H155" s="64"/>
      <c r="I155" s="3"/>
      <c r="J155" s="3"/>
      <c r="K155" s="3"/>
    </row>
    <row r="156" spans="1:11" ht="15.75" thickBot="1" x14ac:dyDescent="0.25">
      <c r="A156" s="195">
        <v>2.1</v>
      </c>
      <c r="B156" s="25" t="s">
        <v>289</v>
      </c>
      <c r="C156" s="35"/>
      <c r="D156" s="35"/>
      <c r="E156" s="35"/>
      <c r="F156" s="35"/>
      <c r="G156" s="35"/>
      <c r="H156" s="35"/>
      <c r="I156" s="3"/>
      <c r="J156" s="3"/>
      <c r="K156" s="3"/>
    </row>
    <row r="157" spans="1:11" ht="15.75" thickBot="1" x14ac:dyDescent="0.25">
      <c r="A157" s="28"/>
      <c r="B157" s="25" t="s">
        <v>117</v>
      </c>
      <c r="C157" s="35"/>
      <c r="D157" s="35"/>
      <c r="E157" s="35"/>
      <c r="F157" s="35">
        <v>0</v>
      </c>
      <c r="G157" s="35"/>
      <c r="H157" s="35"/>
      <c r="I157" s="3"/>
      <c r="J157" s="3"/>
      <c r="K157" s="3"/>
    </row>
    <row r="158" spans="1:11" ht="30" customHeight="1" thickBot="1" x14ac:dyDescent="0.25">
      <c r="A158" s="63" t="s">
        <v>118</v>
      </c>
      <c r="B158" s="62"/>
      <c r="C158" s="62"/>
      <c r="D158" s="62"/>
      <c r="E158" s="62"/>
      <c r="F158" s="62"/>
      <c r="G158" s="62"/>
      <c r="H158" s="227"/>
      <c r="I158" s="3"/>
      <c r="J158" s="3"/>
      <c r="K158" s="3"/>
    </row>
    <row r="159" spans="1:11" ht="15.75" thickBot="1" x14ac:dyDescent="0.25">
      <c r="A159" s="28"/>
      <c r="B159" s="25" t="s">
        <v>119</v>
      </c>
      <c r="C159" s="35"/>
      <c r="D159" s="35"/>
      <c r="E159" s="35"/>
      <c r="F159" s="35">
        <v>0</v>
      </c>
      <c r="G159" s="35"/>
      <c r="H159" s="35"/>
      <c r="I159" s="3"/>
      <c r="J159" s="3"/>
      <c r="K159" s="3"/>
    </row>
    <row r="160" spans="1:11" ht="15.75" thickBot="1" x14ac:dyDescent="0.25">
      <c r="A160" s="28"/>
      <c r="B160" s="25" t="s">
        <v>120</v>
      </c>
      <c r="C160" s="35"/>
      <c r="D160" s="35"/>
      <c r="E160" s="35"/>
      <c r="F160" s="35"/>
      <c r="G160" s="35"/>
      <c r="H160" s="35"/>
      <c r="I160" s="3"/>
      <c r="J160" s="3"/>
      <c r="K160" s="3"/>
    </row>
    <row r="161" spans="1:11" ht="15.75" thickBot="1" x14ac:dyDescent="0.25">
      <c r="A161" s="195">
        <v>2.2000000000000002</v>
      </c>
      <c r="B161" s="25" t="s">
        <v>121</v>
      </c>
      <c r="C161" s="25" t="s">
        <v>30</v>
      </c>
      <c r="D161" s="35"/>
      <c r="E161" s="35"/>
      <c r="F161" s="35"/>
      <c r="G161" s="25" t="s">
        <v>30</v>
      </c>
      <c r="H161" s="25" t="s">
        <v>30</v>
      </c>
      <c r="I161" s="3"/>
      <c r="J161" s="3"/>
      <c r="K161" s="3"/>
    </row>
    <row r="162" spans="1:11" ht="18.75" customHeight="1" x14ac:dyDescent="0.2">
      <c r="A162" s="228" t="s">
        <v>290</v>
      </c>
      <c r="B162" s="228"/>
      <c r="C162" s="228"/>
      <c r="D162" s="228"/>
      <c r="E162" s="228"/>
      <c r="F162" s="228"/>
      <c r="G162" s="228"/>
      <c r="H162" s="228"/>
      <c r="I162" s="228"/>
      <c r="J162" s="228"/>
      <c r="K162" s="228"/>
    </row>
    <row r="163" spans="1:11" ht="37.5" customHeight="1" x14ac:dyDescent="0.2">
      <c r="A163" s="228" t="s">
        <v>291</v>
      </c>
      <c r="B163" s="228"/>
      <c r="C163" s="228"/>
      <c r="D163" s="228"/>
      <c r="E163" s="228"/>
      <c r="F163" s="228"/>
      <c r="G163" s="228"/>
      <c r="H163" s="228"/>
      <c r="I163" s="228"/>
      <c r="J163" s="228"/>
      <c r="K163" s="228"/>
    </row>
    <row r="164" spans="1:11" ht="37.5" customHeight="1" x14ac:dyDescent="0.2">
      <c r="A164" s="84" t="s">
        <v>292</v>
      </c>
      <c r="B164" s="84"/>
      <c r="C164" s="84"/>
      <c r="D164" s="84"/>
      <c r="E164" s="84"/>
      <c r="F164" s="84"/>
      <c r="G164" s="84"/>
      <c r="H164" s="84"/>
      <c r="I164" s="84"/>
      <c r="J164" s="84"/>
      <c r="K164" s="84"/>
    </row>
    <row r="165" spans="1:11" ht="18.75" customHeight="1" x14ac:dyDescent="0.2">
      <c r="A165" s="228" t="s">
        <v>124</v>
      </c>
      <c r="B165" s="228"/>
      <c r="C165" s="228"/>
      <c r="D165" s="228"/>
      <c r="E165" s="228"/>
      <c r="F165" s="228"/>
      <c r="G165" s="228"/>
      <c r="H165" s="228"/>
      <c r="I165" s="228"/>
      <c r="J165" s="228"/>
      <c r="K165" s="228"/>
    </row>
    <row r="166" spans="1:11" ht="37.5" customHeight="1" x14ac:dyDescent="0.2">
      <c r="A166" s="229" t="s">
        <v>293</v>
      </c>
      <c r="B166" s="229"/>
      <c r="C166" s="229"/>
      <c r="D166" s="229"/>
      <c r="E166" s="229"/>
      <c r="F166" s="229"/>
      <c r="G166" s="229"/>
      <c r="H166" s="229"/>
      <c r="I166" s="229"/>
      <c r="J166" s="229"/>
      <c r="K166" s="229"/>
    </row>
    <row r="167" spans="1:11" ht="93.75" customHeight="1" x14ac:dyDescent="0.2">
      <c r="A167" s="229" t="s">
        <v>294</v>
      </c>
      <c r="B167" s="229"/>
      <c r="C167" s="229"/>
      <c r="D167" s="229"/>
      <c r="E167" s="229"/>
      <c r="F167" s="229"/>
      <c r="G167" s="229"/>
      <c r="H167" s="229"/>
      <c r="I167" s="229"/>
      <c r="J167" s="229"/>
      <c r="K167" s="229"/>
    </row>
    <row r="168" spans="1:11" ht="56.25" customHeight="1" x14ac:dyDescent="0.2">
      <c r="A168" s="229" t="s">
        <v>295</v>
      </c>
      <c r="B168" s="229"/>
      <c r="C168" s="229"/>
      <c r="D168" s="229"/>
      <c r="E168" s="229"/>
      <c r="F168" s="229"/>
      <c r="G168" s="229"/>
      <c r="H168" s="229"/>
      <c r="I168" s="229"/>
      <c r="J168" s="229"/>
      <c r="K168" s="229"/>
    </row>
    <row r="169" spans="1:11" ht="56.25" customHeight="1" x14ac:dyDescent="0.2">
      <c r="A169" s="229" t="s">
        <v>296</v>
      </c>
      <c r="B169" s="229"/>
      <c r="C169" s="229"/>
      <c r="D169" s="229"/>
      <c r="E169" s="229"/>
      <c r="F169" s="229"/>
      <c r="G169" s="229"/>
      <c r="H169" s="229"/>
      <c r="I169" s="229"/>
      <c r="J169" s="229"/>
      <c r="K169" s="229"/>
    </row>
    <row r="170" spans="1:11" ht="15" x14ac:dyDescent="0.2">
      <c r="A170" s="24"/>
      <c r="B170" s="24"/>
      <c r="C170" s="24"/>
      <c r="D170" s="24"/>
      <c r="E170" s="24"/>
      <c r="F170" s="24"/>
      <c r="G170" s="24"/>
      <c r="H170" s="24"/>
      <c r="I170" s="24"/>
      <c r="J170" s="24"/>
      <c r="K170" s="24"/>
    </row>
    <row r="171" spans="1:11" ht="18.75" x14ac:dyDescent="0.2">
      <c r="A171" s="110"/>
      <c r="B171" s="203" t="s">
        <v>129</v>
      </c>
      <c r="C171" s="228"/>
      <c r="D171" s="228"/>
      <c r="E171" s="110"/>
      <c r="F171" s="110"/>
      <c r="G171" s="110"/>
      <c r="H171" s="228" t="s">
        <v>131</v>
      </c>
      <c r="I171" s="228"/>
      <c r="J171" s="228"/>
      <c r="K171" s="110"/>
    </row>
    <row r="172" spans="1:11" ht="19.5" thickBot="1" x14ac:dyDescent="0.25">
      <c r="A172" s="110"/>
      <c r="B172" s="203" t="s">
        <v>130</v>
      </c>
      <c r="C172" s="230"/>
      <c r="D172" s="230"/>
      <c r="E172" s="110"/>
      <c r="F172" s="110"/>
      <c r="G172" s="110"/>
      <c r="H172" s="228"/>
      <c r="I172" s="228"/>
      <c r="J172" s="228"/>
      <c r="K172" s="110"/>
    </row>
  </sheetData>
  <mergeCells count="99">
    <mergeCell ref="H171:J172"/>
    <mergeCell ref="K171:K172"/>
    <mergeCell ref="A171:A172"/>
    <mergeCell ref="C171:C172"/>
    <mergeCell ref="D171:D172"/>
    <mergeCell ref="E171:E172"/>
    <mergeCell ref="F171:F172"/>
    <mergeCell ref="G171:G172"/>
    <mergeCell ref="A164:K164"/>
    <mergeCell ref="A165:K165"/>
    <mergeCell ref="A166:K166"/>
    <mergeCell ref="A167:K167"/>
    <mergeCell ref="A168:K168"/>
    <mergeCell ref="A169:K169"/>
    <mergeCell ref="A152:H152"/>
    <mergeCell ref="A154:H154"/>
    <mergeCell ref="A155:H155"/>
    <mergeCell ref="A158:H158"/>
    <mergeCell ref="A162:K162"/>
    <mergeCell ref="A163:K163"/>
    <mergeCell ref="A139:K139"/>
    <mergeCell ref="A140:K140"/>
    <mergeCell ref="A141:K141"/>
    <mergeCell ref="A142:K142"/>
    <mergeCell ref="A143:K143"/>
    <mergeCell ref="A144:K144"/>
    <mergeCell ref="C105:E105"/>
    <mergeCell ref="F105:H105"/>
    <mergeCell ref="I105:K105"/>
    <mergeCell ref="A136:K136"/>
    <mergeCell ref="A137:K137"/>
    <mergeCell ref="A138:K138"/>
    <mergeCell ref="A96:K96"/>
    <mergeCell ref="A97:K97"/>
    <mergeCell ref="A101:K101"/>
    <mergeCell ref="A102:K102"/>
    <mergeCell ref="A103:K103"/>
    <mergeCell ref="A104:K104"/>
    <mergeCell ref="A92:K92"/>
    <mergeCell ref="A93:A94"/>
    <mergeCell ref="B93:B94"/>
    <mergeCell ref="C93:E93"/>
    <mergeCell ref="F93:H93"/>
    <mergeCell ref="I93:K93"/>
    <mergeCell ref="A86:K86"/>
    <mergeCell ref="A87:K87"/>
    <mergeCell ref="A88:K88"/>
    <mergeCell ref="A89:K89"/>
    <mergeCell ref="A90:K90"/>
    <mergeCell ref="A91:K91"/>
    <mergeCell ref="C73:E73"/>
    <mergeCell ref="F73:H73"/>
    <mergeCell ref="I73:K73"/>
    <mergeCell ref="A79:K79"/>
    <mergeCell ref="A80:K80"/>
    <mergeCell ref="C81:E81"/>
    <mergeCell ref="F81:H81"/>
    <mergeCell ref="I81:K81"/>
    <mergeCell ref="A62:K62"/>
    <mergeCell ref="C63:E63"/>
    <mergeCell ref="F63:H63"/>
    <mergeCell ref="I63:K63"/>
    <mergeCell ref="A71:K71"/>
    <mergeCell ref="A72:K72"/>
    <mergeCell ref="C47:E47"/>
    <mergeCell ref="F47:H47"/>
    <mergeCell ref="I47:K47"/>
    <mergeCell ref="A59:K59"/>
    <mergeCell ref="A60:K60"/>
    <mergeCell ref="A61:K61"/>
    <mergeCell ref="A38:E38"/>
    <mergeCell ref="A44:K44"/>
    <mergeCell ref="A45:A46"/>
    <mergeCell ref="B45:B46"/>
    <mergeCell ref="C45:E45"/>
    <mergeCell ref="F45:H45"/>
    <mergeCell ref="I45:K45"/>
    <mergeCell ref="A17:K17"/>
    <mergeCell ref="A18:K18"/>
    <mergeCell ref="A19:K19"/>
    <mergeCell ref="A20:K20"/>
    <mergeCell ref="A25:K25"/>
    <mergeCell ref="A31:E31"/>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workbookViewId="0">
      <selection activeCell="B13" sqref="B13:B14"/>
    </sheetView>
  </sheetViews>
  <sheetFormatPr defaultRowHeight="12.75" x14ac:dyDescent="0.2"/>
  <cols>
    <col min="2" max="2" width="45.5703125" customWidth="1"/>
    <col min="3" max="11" width="13" customWidth="1"/>
  </cols>
  <sheetData>
    <row r="1" spans="1:11" ht="15" x14ac:dyDescent="0.2">
      <c r="A1" s="3"/>
      <c r="B1" s="3"/>
      <c r="C1" s="3"/>
      <c r="D1" s="3"/>
      <c r="E1" s="3"/>
      <c r="F1" s="3"/>
      <c r="G1" s="3"/>
      <c r="H1" s="167" t="s">
        <v>132</v>
      </c>
      <c r="I1" s="167"/>
      <c r="J1" s="167"/>
      <c r="K1" s="167"/>
    </row>
    <row r="2" spans="1:11" ht="22.5" customHeight="1" x14ac:dyDescent="0.2">
      <c r="A2" s="3"/>
      <c r="B2" s="3"/>
      <c r="C2" s="3"/>
      <c r="D2" s="3"/>
      <c r="E2" s="3"/>
      <c r="F2" s="3"/>
      <c r="G2" s="3"/>
      <c r="H2" s="42" t="s">
        <v>133</v>
      </c>
      <c r="I2" s="42"/>
      <c r="J2" s="42"/>
      <c r="K2" s="42"/>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19.5" thickBot="1" x14ac:dyDescent="0.25">
      <c r="A8" s="1">
        <v>3</v>
      </c>
      <c r="B8" s="2">
        <v>1014030</v>
      </c>
      <c r="C8" s="1">
        <v>824</v>
      </c>
      <c r="D8" s="44" t="s">
        <v>297</v>
      </c>
      <c r="E8" s="44"/>
      <c r="F8" s="44"/>
      <c r="G8" s="44"/>
      <c r="H8" s="44"/>
      <c r="I8" s="44"/>
      <c r="J8" s="44"/>
      <c r="K8" s="44"/>
    </row>
    <row r="9" spans="1:11" ht="15" x14ac:dyDescent="0.2">
      <c r="A9" s="3"/>
      <c r="B9" s="5" t="s">
        <v>1</v>
      </c>
      <c r="C9" s="5" t="s">
        <v>5</v>
      </c>
      <c r="D9" s="3"/>
      <c r="E9" s="3"/>
      <c r="F9" s="3"/>
      <c r="G9" s="3"/>
      <c r="H9" s="3"/>
      <c r="I9" s="3"/>
      <c r="J9" s="3"/>
      <c r="K9" s="3"/>
    </row>
    <row r="10" spans="1:11" ht="47.25" customHeight="1" x14ac:dyDescent="0.2">
      <c r="A10" s="1">
        <v>4</v>
      </c>
      <c r="B10" s="1" t="s">
        <v>6</v>
      </c>
      <c r="C10" s="242" t="s">
        <v>298</v>
      </c>
      <c r="D10" s="242"/>
      <c r="E10" s="242"/>
      <c r="F10" s="242"/>
      <c r="G10" s="242"/>
      <c r="H10" s="242"/>
      <c r="I10" s="242"/>
      <c r="J10" s="242"/>
      <c r="K10" s="242"/>
    </row>
    <row r="11" spans="1:11" ht="18.75" customHeight="1" x14ac:dyDescent="0.2">
      <c r="A11" s="1">
        <v>5</v>
      </c>
      <c r="B11" s="46" t="s">
        <v>8</v>
      </c>
      <c r="C11" s="46"/>
      <c r="D11" s="46"/>
      <c r="E11" s="46"/>
      <c r="F11" s="46"/>
      <c r="G11" s="46"/>
      <c r="H11" s="46"/>
      <c r="I11" s="46"/>
      <c r="J11" s="46"/>
      <c r="K11" s="46"/>
    </row>
    <row r="12" spans="1:11" ht="16.5" thickBot="1" x14ac:dyDescent="0.25">
      <c r="A12" s="48" t="s">
        <v>299</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18</v>
      </c>
      <c r="H14" s="7" t="s">
        <v>17</v>
      </c>
      <c r="I14" s="7" t="s">
        <v>19</v>
      </c>
      <c r="J14" s="7" t="s">
        <v>20</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9">
        <v>1</v>
      </c>
      <c r="B16" s="10" t="s">
        <v>21</v>
      </c>
      <c r="C16" s="231">
        <v>5633.8</v>
      </c>
      <c r="D16" s="11">
        <v>65.900000000000006</v>
      </c>
      <c r="E16" s="232">
        <v>5699.7</v>
      </c>
      <c r="F16" s="231">
        <v>5532.3</v>
      </c>
      <c r="G16" s="11">
        <v>358.9</v>
      </c>
      <c r="H16" s="232">
        <v>5891.2</v>
      </c>
      <c r="I16" s="11">
        <v>-101.5</v>
      </c>
      <c r="J16" s="11">
        <v>293</v>
      </c>
      <c r="K16" s="12">
        <v>191.5</v>
      </c>
    </row>
    <row r="17" spans="1:11" ht="16.5" customHeight="1" x14ac:dyDescent="0.2">
      <c r="A17" s="204" t="s">
        <v>229</v>
      </c>
      <c r="B17" s="204"/>
      <c r="C17" s="204"/>
      <c r="D17" s="204"/>
      <c r="E17" s="204"/>
      <c r="F17" s="204"/>
      <c r="G17" s="204"/>
      <c r="H17" s="204"/>
      <c r="I17" s="204"/>
      <c r="J17" s="204"/>
      <c r="K17" s="204"/>
    </row>
    <row r="18" spans="1:11" ht="18.75" customHeight="1" x14ac:dyDescent="0.2">
      <c r="A18" s="55" t="s">
        <v>230</v>
      </c>
      <c r="B18" s="55"/>
      <c r="C18" s="55"/>
      <c r="D18" s="55"/>
      <c r="E18" s="55"/>
      <c r="F18" s="55"/>
      <c r="G18" s="55"/>
      <c r="H18" s="55"/>
      <c r="I18" s="55"/>
      <c r="J18" s="55"/>
      <c r="K18" s="55"/>
    </row>
    <row r="19" spans="1:11" ht="37.5" customHeight="1" x14ac:dyDescent="0.2">
      <c r="A19" s="55" t="s">
        <v>300</v>
      </c>
      <c r="B19" s="55"/>
      <c r="C19" s="55"/>
      <c r="D19" s="55"/>
      <c r="E19" s="55"/>
      <c r="F19" s="55"/>
      <c r="G19" s="55"/>
      <c r="H19" s="55"/>
      <c r="I19" s="55"/>
      <c r="J19" s="55"/>
      <c r="K19" s="55"/>
    </row>
    <row r="20" spans="1:11" ht="37.5" customHeight="1" x14ac:dyDescent="0.2">
      <c r="A20" s="55" t="s">
        <v>301</v>
      </c>
      <c r="B20" s="55"/>
      <c r="C20" s="55"/>
      <c r="D20" s="55"/>
      <c r="E20" s="55"/>
      <c r="F20" s="55"/>
      <c r="G20" s="55"/>
      <c r="H20" s="55"/>
      <c r="I20" s="55"/>
      <c r="J20" s="55"/>
      <c r="K20" s="55"/>
    </row>
    <row r="21" spans="1:11" ht="19.5" thickBot="1" x14ac:dyDescent="0.25">
      <c r="A21" s="56" t="s">
        <v>302</v>
      </c>
      <c r="B21" s="56"/>
      <c r="C21" s="56"/>
      <c r="D21" s="56"/>
      <c r="E21" s="56"/>
      <c r="F21" s="56"/>
      <c r="G21" s="56"/>
      <c r="H21" s="56"/>
      <c r="I21" s="56"/>
      <c r="J21" s="56"/>
      <c r="K21" s="56"/>
    </row>
    <row r="22" spans="1:11" ht="16.5" thickBot="1" x14ac:dyDescent="0.25">
      <c r="A22" s="13"/>
      <c r="B22" s="14" t="s">
        <v>26</v>
      </c>
      <c r="C22" s="15"/>
      <c r="D22" s="15"/>
      <c r="E22" s="233"/>
      <c r="F22" s="15"/>
      <c r="G22" s="15"/>
      <c r="H22" s="233"/>
      <c r="I22" s="23"/>
      <c r="J22" s="23"/>
      <c r="K22" s="233"/>
    </row>
    <row r="23" spans="1:11" ht="30.75" thickBot="1" x14ac:dyDescent="0.25">
      <c r="A23" s="159">
        <v>1</v>
      </c>
      <c r="B23" s="17" t="s">
        <v>303</v>
      </c>
      <c r="C23" s="231">
        <v>5633.8</v>
      </c>
      <c r="D23" s="11">
        <v>16</v>
      </c>
      <c r="E23" s="232">
        <v>5649.8</v>
      </c>
      <c r="F23" s="231">
        <v>5532.3</v>
      </c>
      <c r="G23" s="11">
        <v>309.10000000000002</v>
      </c>
      <c r="H23" s="232">
        <v>5841.4</v>
      </c>
      <c r="I23" s="11">
        <v>-101.5</v>
      </c>
      <c r="J23" s="11">
        <v>293.10000000000002</v>
      </c>
      <c r="K23" s="12">
        <v>191.6</v>
      </c>
    </row>
    <row r="24" spans="1:11" ht="30.75" thickBot="1" x14ac:dyDescent="0.25">
      <c r="A24" s="159">
        <v>2</v>
      </c>
      <c r="B24" s="17" t="s">
        <v>234</v>
      </c>
      <c r="C24" s="11">
        <v>0</v>
      </c>
      <c r="D24" s="11">
        <v>49.9</v>
      </c>
      <c r="E24" s="12">
        <v>49.9</v>
      </c>
      <c r="F24" s="11">
        <v>0</v>
      </c>
      <c r="G24" s="11">
        <v>49.8</v>
      </c>
      <c r="H24" s="12">
        <v>49.8</v>
      </c>
      <c r="I24" s="11">
        <v>0</v>
      </c>
      <c r="J24" s="11">
        <v>-0.1</v>
      </c>
      <c r="K24" s="12">
        <v>-0.1</v>
      </c>
    </row>
    <row r="25" spans="1:11" ht="16.5" thickBot="1" x14ac:dyDescent="0.25">
      <c r="A25" s="243" t="s">
        <v>235</v>
      </c>
      <c r="B25" s="243"/>
      <c r="C25" s="243"/>
      <c r="D25" s="243"/>
      <c r="E25" s="243"/>
      <c r="F25" s="243"/>
      <c r="G25" s="243"/>
      <c r="H25" s="243"/>
      <c r="I25" s="243"/>
      <c r="J25" s="243"/>
      <c r="K25" s="243"/>
    </row>
    <row r="26" spans="1:11" ht="36.75" thickBot="1" x14ac:dyDescent="0.25">
      <c r="A26" s="18" t="s">
        <v>10</v>
      </c>
      <c r="B26" s="19" t="s">
        <v>11</v>
      </c>
      <c r="C26" s="20" t="s">
        <v>12</v>
      </c>
      <c r="D26" s="20" t="s">
        <v>13</v>
      </c>
      <c r="E26" s="20" t="s">
        <v>14</v>
      </c>
      <c r="F26" s="3"/>
      <c r="G26" s="3"/>
      <c r="H26" s="3"/>
      <c r="I26" s="3"/>
      <c r="J26" s="3"/>
      <c r="K26" s="3"/>
    </row>
    <row r="27" spans="1:11" ht="16.5" thickBot="1" x14ac:dyDescent="0.25">
      <c r="A27" s="21">
        <v>1</v>
      </c>
      <c r="B27" s="17" t="s">
        <v>29</v>
      </c>
      <c r="C27" s="17" t="s">
        <v>30</v>
      </c>
      <c r="D27" s="234">
        <v>36.1</v>
      </c>
      <c r="E27" s="17" t="s">
        <v>30</v>
      </c>
      <c r="F27" s="3"/>
      <c r="G27" s="3"/>
      <c r="H27" s="3"/>
      <c r="I27" s="3"/>
      <c r="J27" s="3"/>
      <c r="K27" s="3"/>
    </row>
    <row r="28" spans="1:11" ht="16.5" thickBot="1" x14ac:dyDescent="0.25">
      <c r="A28" s="13"/>
      <c r="B28" s="17" t="s">
        <v>26</v>
      </c>
      <c r="C28" s="15"/>
      <c r="D28" s="14"/>
      <c r="E28" s="15"/>
      <c r="F28" s="3"/>
      <c r="G28" s="3"/>
      <c r="H28" s="3"/>
      <c r="I28" s="3"/>
      <c r="J28" s="3"/>
      <c r="K28" s="3"/>
    </row>
    <row r="29" spans="1:11" ht="16.5" thickBot="1" x14ac:dyDescent="0.25">
      <c r="A29" s="21">
        <v>1.1000000000000001</v>
      </c>
      <c r="B29" s="17" t="s">
        <v>31</v>
      </c>
      <c r="C29" s="17" t="s">
        <v>30</v>
      </c>
      <c r="D29" s="234">
        <v>36.1</v>
      </c>
      <c r="E29" s="17" t="s">
        <v>30</v>
      </c>
      <c r="F29" s="3"/>
      <c r="G29" s="3"/>
      <c r="H29" s="3"/>
      <c r="I29" s="3"/>
      <c r="J29" s="3"/>
      <c r="K29" s="3"/>
    </row>
    <row r="30" spans="1:11" ht="16.5" thickBot="1" x14ac:dyDescent="0.25">
      <c r="A30" s="21">
        <v>1.2</v>
      </c>
      <c r="B30" s="17" t="s">
        <v>32</v>
      </c>
      <c r="C30" s="17" t="s">
        <v>30</v>
      </c>
      <c r="D30" s="14"/>
      <c r="E30" s="17" t="s">
        <v>30</v>
      </c>
      <c r="F30" s="3"/>
      <c r="G30" s="3"/>
      <c r="H30" s="3"/>
      <c r="I30" s="3"/>
      <c r="J30" s="3"/>
      <c r="K30" s="3"/>
    </row>
    <row r="31" spans="1:11" ht="71.25" customHeight="1" thickBot="1" x14ac:dyDescent="0.25">
      <c r="A31" s="105" t="s">
        <v>304</v>
      </c>
      <c r="B31" s="106"/>
      <c r="C31" s="106"/>
      <c r="D31" s="106"/>
      <c r="E31" s="107"/>
      <c r="F31" s="3"/>
      <c r="G31" s="3"/>
      <c r="H31" s="3"/>
      <c r="I31" s="3"/>
      <c r="J31" s="3"/>
      <c r="K31" s="3"/>
    </row>
    <row r="32" spans="1:11" ht="16.5" thickBot="1" x14ac:dyDescent="0.25">
      <c r="A32" s="21">
        <v>2</v>
      </c>
      <c r="B32" s="17" t="s">
        <v>34</v>
      </c>
      <c r="C32" s="11">
        <v>65.900000000000006</v>
      </c>
      <c r="D32" s="11">
        <v>352</v>
      </c>
      <c r="E32" s="11">
        <v>286.10000000000002</v>
      </c>
      <c r="F32" s="3"/>
      <c r="G32" s="3"/>
      <c r="H32" s="3"/>
      <c r="I32" s="3"/>
      <c r="J32" s="3"/>
      <c r="K32" s="3"/>
    </row>
    <row r="33" spans="1:11" ht="16.5" thickBot="1" x14ac:dyDescent="0.25">
      <c r="A33" s="13"/>
      <c r="B33" s="17" t="s">
        <v>26</v>
      </c>
      <c r="C33" s="11"/>
      <c r="D33" s="11"/>
      <c r="E33" s="11"/>
      <c r="F33" s="3"/>
      <c r="G33" s="3"/>
      <c r="H33" s="3"/>
      <c r="I33" s="3"/>
      <c r="J33" s="3"/>
      <c r="K33" s="3"/>
    </row>
    <row r="34" spans="1:11" ht="16.5" thickBot="1" x14ac:dyDescent="0.25">
      <c r="A34" s="21">
        <v>2.1</v>
      </c>
      <c r="B34" s="17" t="s">
        <v>31</v>
      </c>
      <c r="C34" s="234">
        <v>16</v>
      </c>
      <c r="D34" s="235">
        <v>302.2</v>
      </c>
      <c r="E34" s="11">
        <v>286.2</v>
      </c>
      <c r="F34" s="3"/>
      <c r="G34" s="3"/>
      <c r="H34" s="3"/>
      <c r="I34" s="3"/>
      <c r="J34" s="3"/>
      <c r="K34" s="3"/>
    </row>
    <row r="35" spans="1:11" ht="16.5" thickBot="1" x14ac:dyDescent="0.25">
      <c r="A35" s="21">
        <v>2.2000000000000002</v>
      </c>
      <c r="B35" s="17" t="s">
        <v>35</v>
      </c>
      <c r="C35" s="11"/>
      <c r="D35" s="11"/>
      <c r="E35" s="11">
        <v>0</v>
      </c>
      <c r="F35" s="3"/>
      <c r="G35" s="3"/>
      <c r="H35" s="3"/>
      <c r="I35" s="3"/>
      <c r="J35" s="3"/>
      <c r="K35" s="3"/>
    </row>
    <row r="36" spans="1:11" ht="16.5" thickBot="1" x14ac:dyDescent="0.25">
      <c r="A36" s="21">
        <v>2.2999999999999998</v>
      </c>
      <c r="B36" s="17" t="s">
        <v>36</v>
      </c>
      <c r="C36" s="11"/>
      <c r="D36" s="11"/>
      <c r="E36" s="11">
        <v>0</v>
      </c>
      <c r="F36" s="3"/>
      <c r="G36" s="3"/>
      <c r="H36" s="3"/>
      <c r="I36" s="3"/>
      <c r="J36" s="3"/>
      <c r="K36" s="3"/>
    </row>
    <row r="37" spans="1:11" ht="16.5" thickBot="1" x14ac:dyDescent="0.25">
      <c r="A37" s="21">
        <v>2.4</v>
      </c>
      <c r="B37" s="17" t="s">
        <v>37</v>
      </c>
      <c r="C37" s="11">
        <v>49.9</v>
      </c>
      <c r="D37" s="11">
        <v>49.8</v>
      </c>
      <c r="E37" s="11">
        <v>-0.1</v>
      </c>
      <c r="F37" s="3"/>
      <c r="G37" s="3"/>
      <c r="H37" s="3"/>
      <c r="I37" s="3"/>
      <c r="J37" s="3"/>
      <c r="K37" s="3"/>
    </row>
    <row r="38" spans="1:11" ht="75" customHeight="1" thickBot="1" x14ac:dyDescent="0.25">
      <c r="A38" s="244" t="s">
        <v>305</v>
      </c>
      <c r="B38" s="245"/>
      <c r="C38" s="245"/>
      <c r="D38" s="245"/>
      <c r="E38" s="246"/>
      <c r="F38" s="3"/>
      <c r="G38" s="3"/>
      <c r="H38" s="3"/>
      <c r="I38" s="3"/>
      <c r="J38" s="3"/>
      <c r="K38" s="3"/>
    </row>
    <row r="39" spans="1:11" ht="16.5" thickBot="1" x14ac:dyDescent="0.25">
      <c r="A39" s="21">
        <v>3</v>
      </c>
      <c r="B39" s="17" t="s">
        <v>39</v>
      </c>
      <c r="C39" s="17" t="s">
        <v>30</v>
      </c>
      <c r="D39" s="11">
        <v>29.2</v>
      </c>
      <c r="E39" s="17" t="s">
        <v>30</v>
      </c>
      <c r="F39" s="3"/>
      <c r="G39" s="3"/>
      <c r="H39" s="3"/>
      <c r="I39" s="3"/>
      <c r="J39" s="3"/>
      <c r="K39" s="3"/>
    </row>
    <row r="40" spans="1:11" ht="16.5" thickBot="1" x14ac:dyDescent="0.25">
      <c r="A40" s="13"/>
      <c r="B40" s="17" t="s">
        <v>26</v>
      </c>
      <c r="C40" s="15"/>
      <c r="D40" s="234"/>
      <c r="E40" s="15"/>
      <c r="F40" s="3"/>
      <c r="G40" s="3"/>
      <c r="H40" s="3"/>
      <c r="I40" s="3"/>
      <c r="J40" s="3"/>
      <c r="K40" s="3"/>
    </row>
    <row r="41" spans="1:11" ht="16.5" thickBot="1" x14ac:dyDescent="0.25">
      <c r="A41" s="21">
        <v>3.1</v>
      </c>
      <c r="B41" s="17" t="s">
        <v>31</v>
      </c>
      <c r="C41" s="17" t="s">
        <v>30</v>
      </c>
      <c r="D41" s="234">
        <v>29.2</v>
      </c>
      <c r="E41" s="17" t="s">
        <v>30</v>
      </c>
      <c r="F41" s="3"/>
      <c r="G41" s="3"/>
      <c r="H41" s="3"/>
      <c r="I41" s="3"/>
      <c r="J41" s="3"/>
      <c r="K41" s="3"/>
    </row>
    <row r="42" spans="1:11" ht="16.5" thickBot="1" x14ac:dyDescent="0.25">
      <c r="A42" s="21">
        <v>3.2</v>
      </c>
      <c r="B42" s="17" t="s">
        <v>37</v>
      </c>
      <c r="C42" s="17" t="s">
        <v>30</v>
      </c>
      <c r="D42" s="234">
        <v>0</v>
      </c>
      <c r="E42" s="17" t="s">
        <v>30</v>
      </c>
      <c r="F42" s="3"/>
      <c r="G42" s="3"/>
      <c r="H42" s="3"/>
      <c r="I42" s="3"/>
      <c r="J42" s="3"/>
      <c r="K42" s="3"/>
    </row>
    <row r="43" spans="1:11" ht="15" x14ac:dyDescent="0.2">
      <c r="A43" s="3"/>
      <c r="B43" s="3"/>
      <c r="C43" s="3"/>
      <c r="D43" s="3"/>
      <c r="E43" s="3"/>
      <c r="F43" s="3"/>
      <c r="G43" s="3"/>
      <c r="H43" s="3"/>
      <c r="I43" s="3"/>
      <c r="J43" s="3"/>
      <c r="K43" s="3"/>
    </row>
    <row r="44" spans="1:11" ht="16.5" thickBot="1" x14ac:dyDescent="0.25">
      <c r="A44" s="48" t="s">
        <v>40</v>
      </c>
      <c r="B44" s="48"/>
      <c r="C44" s="48"/>
      <c r="D44" s="48"/>
      <c r="E44" s="48"/>
      <c r="F44" s="48"/>
      <c r="G44" s="48"/>
      <c r="H44" s="48"/>
      <c r="I44" s="48"/>
      <c r="J44" s="48"/>
      <c r="K44" s="48"/>
    </row>
    <row r="45" spans="1:11" ht="30" customHeight="1" thickBot="1" x14ac:dyDescent="0.25">
      <c r="A45" s="247" t="s">
        <v>10</v>
      </c>
      <c r="B45" s="247" t="s">
        <v>11</v>
      </c>
      <c r="C45" s="250" t="s">
        <v>41</v>
      </c>
      <c r="D45" s="249"/>
      <c r="E45" s="251"/>
      <c r="F45" s="252" t="s">
        <v>42</v>
      </c>
      <c r="G45" s="106"/>
      <c r="H45" s="107"/>
      <c r="I45" s="105" t="s">
        <v>14</v>
      </c>
      <c r="J45" s="106"/>
      <c r="K45" s="107"/>
    </row>
    <row r="46" spans="1:11" ht="23.25" thickBot="1" x14ac:dyDescent="0.25">
      <c r="A46" s="248"/>
      <c r="B46" s="248"/>
      <c r="C46" s="7" t="s">
        <v>187</v>
      </c>
      <c r="D46" s="7" t="s">
        <v>44</v>
      </c>
      <c r="E46" s="7" t="s">
        <v>17</v>
      </c>
      <c r="F46" s="7" t="s">
        <v>188</v>
      </c>
      <c r="G46" s="7" t="s">
        <v>44</v>
      </c>
      <c r="H46" s="7" t="s">
        <v>17</v>
      </c>
      <c r="I46" s="7" t="s">
        <v>188</v>
      </c>
      <c r="J46" s="7" t="s">
        <v>189</v>
      </c>
      <c r="K46" s="7" t="s">
        <v>17</v>
      </c>
    </row>
    <row r="47" spans="1:11" ht="15" thickBot="1" x14ac:dyDescent="0.25">
      <c r="A47" s="160">
        <v>1</v>
      </c>
      <c r="B47" s="161" t="s">
        <v>45</v>
      </c>
      <c r="C47" s="253"/>
      <c r="D47" s="254"/>
      <c r="E47" s="255"/>
      <c r="F47" s="253"/>
      <c r="G47" s="254"/>
      <c r="H47" s="255"/>
      <c r="I47" s="253"/>
      <c r="J47" s="254"/>
      <c r="K47" s="255"/>
    </row>
    <row r="48" spans="1:11" ht="16.5" thickBot="1" x14ac:dyDescent="0.25">
      <c r="A48" s="13"/>
      <c r="B48" s="17" t="s">
        <v>306</v>
      </c>
      <c r="C48" s="34">
        <v>1</v>
      </c>
      <c r="D48" s="34"/>
      <c r="E48" s="38">
        <v>1</v>
      </c>
      <c r="F48" s="34">
        <v>1</v>
      </c>
      <c r="G48" s="34"/>
      <c r="H48" s="38">
        <v>1</v>
      </c>
      <c r="I48" s="34">
        <v>0</v>
      </c>
      <c r="J48" s="34">
        <v>0</v>
      </c>
      <c r="K48" s="38">
        <v>0</v>
      </c>
    </row>
    <row r="49" spans="1:11" ht="16.5" thickBot="1" x14ac:dyDescent="0.25">
      <c r="A49" s="13"/>
      <c r="B49" s="17" t="s">
        <v>307</v>
      </c>
      <c r="C49" s="34">
        <v>35.25</v>
      </c>
      <c r="D49" s="34"/>
      <c r="E49" s="38">
        <v>35.25</v>
      </c>
      <c r="F49" s="34">
        <v>31.5</v>
      </c>
      <c r="G49" s="34"/>
      <c r="H49" s="38">
        <v>31.5</v>
      </c>
      <c r="I49" s="34">
        <v>-3.75</v>
      </c>
      <c r="J49" s="34">
        <v>0</v>
      </c>
      <c r="K49" s="38">
        <v>-3.75</v>
      </c>
    </row>
    <row r="50" spans="1:11" ht="30.75" thickBot="1" x14ac:dyDescent="0.25">
      <c r="A50" s="13"/>
      <c r="B50" s="17" t="s">
        <v>308</v>
      </c>
      <c r="C50" s="34">
        <v>5</v>
      </c>
      <c r="D50" s="34"/>
      <c r="E50" s="38">
        <v>5</v>
      </c>
      <c r="F50" s="34">
        <v>5</v>
      </c>
      <c r="G50" s="34"/>
      <c r="H50" s="38">
        <v>5</v>
      </c>
      <c r="I50" s="34">
        <v>0</v>
      </c>
      <c r="J50" s="34">
        <v>0</v>
      </c>
      <c r="K50" s="38">
        <v>0</v>
      </c>
    </row>
    <row r="51" spans="1:11" ht="16.5" thickBot="1" x14ac:dyDescent="0.25">
      <c r="A51" s="13"/>
      <c r="B51" s="17" t="s">
        <v>309</v>
      </c>
      <c r="C51" s="34">
        <v>24.75</v>
      </c>
      <c r="D51" s="34"/>
      <c r="E51" s="38">
        <v>24.75</v>
      </c>
      <c r="F51" s="34">
        <v>21.5</v>
      </c>
      <c r="G51" s="34"/>
      <c r="H51" s="38">
        <v>21.5</v>
      </c>
      <c r="I51" s="34">
        <v>-3.25</v>
      </c>
      <c r="J51" s="34">
        <v>0</v>
      </c>
      <c r="K51" s="38">
        <v>-3.25</v>
      </c>
    </row>
    <row r="52" spans="1:11" ht="30.75" thickBot="1" x14ac:dyDescent="0.25">
      <c r="A52" s="13"/>
      <c r="B52" s="17" t="s">
        <v>244</v>
      </c>
      <c r="C52" s="34">
        <v>5.5</v>
      </c>
      <c r="D52" s="34"/>
      <c r="E52" s="38">
        <v>5.5</v>
      </c>
      <c r="F52" s="34">
        <v>5</v>
      </c>
      <c r="G52" s="34"/>
      <c r="H52" s="38">
        <v>5</v>
      </c>
      <c r="I52" s="34">
        <v>-0.5</v>
      </c>
      <c r="J52" s="34">
        <v>0</v>
      </c>
      <c r="K52" s="38">
        <v>-0.5</v>
      </c>
    </row>
    <row r="53" spans="1:11" ht="18.75" customHeight="1" thickBot="1" x14ac:dyDescent="0.25">
      <c r="A53" s="256" t="s">
        <v>310</v>
      </c>
      <c r="B53" s="257"/>
      <c r="C53" s="257"/>
      <c r="D53" s="257"/>
      <c r="E53" s="257"/>
      <c r="F53" s="257"/>
      <c r="G53" s="257"/>
      <c r="H53" s="257"/>
      <c r="I53" s="257"/>
      <c r="J53" s="257"/>
      <c r="K53" s="258"/>
    </row>
    <row r="54" spans="1:11" ht="15" thickBot="1" x14ac:dyDescent="0.25">
      <c r="A54" s="160">
        <v>2</v>
      </c>
      <c r="B54" s="161" t="s">
        <v>55</v>
      </c>
      <c r="C54" s="253"/>
      <c r="D54" s="254"/>
      <c r="E54" s="255"/>
      <c r="F54" s="253"/>
      <c r="G54" s="254"/>
      <c r="H54" s="255"/>
      <c r="I54" s="253"/>
      <c r="J54" s="254"/>
      <c r="K54" s="255"/>
    </row>
    <row r="55" spans="1:11" ht="16.5" thickBot="1" x14ac:dyDescent="0.25">
      <c r="A55" s="13"/>
      <c r="B55" s="17" t="s">
        <v>311</v>
      </c>
      <c r="C55" s="34">
        <v>17.5</v>
      </c>
      <c r="D55" s="34"/>
      <c r="E55" s="38">
        <v>17.5</v>
      </c>
      <c r="F55" s="34">
        <v>17.899999999999999</v>
      </c>
      <c r="G55" s="34"/>
      <c r="H55" s="38">
        <v>17.899999999999999</v>
      </c>
      <c r="I55" s="34">
        <v>0.4</v>
      </c>
      <c r="J55" s="34">
        <v>0</v>
      </c>
      <c r="K55" s="38">
        <v>0.4</v>
      </c>
    </row>
    <row r="56" spans="1:11" ht="16.5" thickBot="1" x14ac:dyDescent="0.25">
      <c r="A56" s="13"/>
      <c r="B56" s="17" t="s">
        <v>312</v>
      </c>
      <c r="C56" s="34">
        <v>12.2</v>
      </c>
      <c r="D56" s="34"/>
      <c r="E56" s="38">
        <v>12.2</v>
      </c>
      <c r="F56" s="34">
        <v>12.1</v>
      </c>
      <c r="G56" s="34"/>
      <c r="H56" s="38">
        <v>12.1</v>
      </c>
      <c r="I56" s="34">
        <v>-0.1</v>
      </c>
      <c r="J56" s="34">
        <v>0</v>
      </c>
      <c r="K56" s="38">
        <v>-0.1</v>
      </c>
    </row>
    <row r="57" spans="1:11" ht="16.5" thickBot="1" x14ac:dyDescent="0.25">
      <c r="A57" s="13"/>
      <c r="B57" s="17" t="s">
        <v>313</v>
      </c>
      <c r="C57" s="34">
        <v>5.3</v>
      </c>
      <c r="D57" s="34"/>
      <c r="E57" s="38">
        <v>5.3</v>
      </c>
      <c r="F57" s="34">
        <v>5.8</v>
      </c>
      <c r="G57" s="34"/>
      <c r="H57" s="38">
        <v>5.8</v>
      </c>
      <c r="I57" s="34">
        <v>0.5</v>
      </c>
      <c r="J57" s="34">
        <v>0</v>
      </c>
      <c r="K57" s="38">
        <v>0.5</v>
      </c>
    </row>
    <row r="58" spans="1:11" ht="16.5" thickBot="1" x14ac:dyDescent="0.25">
      <c r="A58" s="13"/>
      <c r="B58" s="17" t="s">
        <v>314</v>
      </c>
      <c r="C58" s="34"/>
      <c r="D58" s="34">
        <v>243.2</v>
      </c>
      <c r="E58" s="38">
        <v>243.2</v>
      </c>
      <c r="F58" s="34"/>
      <c r="G58" s="34">
        <v>243.2</v>
      </c>
      <c r="H58" s="38">
        <v>243.2</v>
      </c>
      <c r="I58" s="34">
        <v>0</v>
      </c>
      <c r="J58" s="34">
        <v>0</v>
      </c>
      <c r="K58" s="38">
        <v>0</v>
      </c>
    </row>
    <row r="59" spans="1:11" ht="16.5" thickBot="1" x14ac:dyDescent="0.25">
      <c r="A59" s="13"/>
      <c r="B59" s="17" t="s">
        <v>315</v>
      </c>
      <c r="C59" s="34"/>
      <c r="D59" s="34">
        <v>1705</v>
      </c>
      <c r="E59" s="38">
        <v>1705</v>
      </c>
      <c r="F59" s="34"/>
      <c r="G59" s="34">
        <v>1705</v>
      </c>
      <c r="H59" s="38">
        <v>1705</v>
      </c>
      <c r="I59" s="34">
        <v>0</v>
      </c>
      <c r="J59" s="34">
        <v>0</v>
      </c>
      <c r="K59" s="38">
        <v>0</v>
      </c>
    </row>
    <row r="60" spans="1:11" ht="16.5" thickBot="1" x14ac:dyDescent="0.25">
      <c r="A60" s="13"/>
      <c r="B60" s="17" t="s">
        <v>316</v>
      </c>
      <c r="C60" s="34"/>
      <c r="D60" s="34">
        <v>1525.2</v>
      </c>
      <c r="E60" s="38">
        <v>1525.2</v>
      </c>
      <c r="F60" s="34"/>
      <c r="G60" s="34">
        <v>1525.2</v>
      </c>
      <c r="H60" s="38">
        <v>1525.2</v>
      </c>
      <c r="I60" s="34">
        <v>0</v>
      </c>
      <c r="J60" s="34">
        <v>0</v>
      </c>
      <c r="K60" s="38">
        <v>0</v>
      </c>
    </row>
    <row r="61" spans="1:11" ht="30.75" thickBot="1" x14ac:dyDescent="0.25">
      <c r="A61" s="13"/>
      <c r="B61" s="17" t="s">
        <v>317</v>
      </c>
      <c r="C61" s="34"/>
      <c r="D61" s="34">
        <v>1.3</v>
      </c>
      <c r="E61" s="38">
        <v>1.3</v>
      </c>
      <c r="F61" s="34"/>
      <c r="G61" s="34">
        <v>1.3</v>
      </c>
      <c r="H61" s="38">
        <v>1.3</v>
      </c>
      <c r="I61" s="34">
        <v>0</v>
      </c>
      <c r="J61" s="34">
        <v>0</v>
      </c>
      <c r="K61" s="38">
        <v>0</v>
      </c>
    </row>
    <row r="62" spans="1:11" ht="16.5" thickBot="1" x14ac:dyDescent="0.25">
      <c r="A62" s="13"/>
      <c r="B62" s="17" t="s">
        <v>318</v>
      </c>
      <c r="C62" s="34"/>
      <c r="D62" s="34">
        <v>200.5</v>
      </c>
      <c r="E62" s="38">
        <v>200.5</v>
      </c>
      <c r="F62" s="34"/>
      <c r="G62" s="34">
        <v>200.5</v>
      </c>
      <c r="H62" s="38">
        <v>200.5</v>
      </c>
      <c r="I62" s="34">
        <v>0</v>
      </c>
      <c r="J62" s="34">
        <v>0</v>
      </c>
      <c r="K62" s="38">
        <v>0</v>
      </c>
    </row>
    <row r="63" spans="1:11" ht="16.5" thickBot="1" x14ac:dyDescent="0.25">
      <c r="A63" s="13"/>
      <c r="B63" s="17" t="s">
        <v>316</v>
      </c>
      <c r="C63" s="34"/>
      <c r="D63" s="34">
        <v>151.6</v>
      </c>
      <c r="E63" s="38">
        <v>151.6</v>
      </c>
      <c r="F63" s="34"/>
      <c r="G63" s="34">
        <v>151.6</v>
      </c>
      <c r="H63" s="38">
        <v>151.6</v>
      </c>
      <c r="I63" s="34">
        <v>0</v>
      </c>
      <c r="J63" s="34">
        <v>0</v>
      </c>
      <c r="K63" s="38">
        <v>0</v>
      </c>
    </row>
    <row r="64" spans="1:11" ht="16.5" thickBot="1" x14ac:dyDescent="0.25">
      <c r="A64" s="13"/>
      <c r="B64" s="17" t="s">
        <v>319</v>
      </c>
      <c r="C64" s="34"/>
      <c r="D64" s="34">
        <v>10.7</v>
      </c>
      <c r="E64" s="38">
        <v>10.7</v>
      </c>
      <c r="F64" s="34"/>
      <c r="G64" s="34">
        <v>10.7</v>
      </c>
      <c r="H64" s="38">
        <v>10.7</v>
      </c>
      <c r="I64" s="34">
        <v>0</v>
      </c>
      <c r="J64" s="34">
        <v>0</v>
      </c>
      <c r="K64" s="38">
        <v>0</v>
      </c>
    </row>
    <row r="65" spans="1:11" ht="16.5" thickBot="1" x14ac:dyDescent="0.25">
      <c r="A65" s="13"/>
      <c r="B65" s="17" t="s">
        <v>320</v>
      </c>
      <c r="C65" s="34"/>
      <c r="D65" s="34">
        <v>61.3</v>
      </c>
      <c r="E65" s="38">
        <v>61.3</v>
      </c>
      <c r="F65" s="34"/>
      <c r="G65" s="34">
        <v>61.3</v>
      </c>
      <c r="H65" s="38">
        <v>61.3</v>
      </c>
      <c r="I65" s="34">
        <v>0</v>
      </c>
      <c r="J65" s="34">
        <v>0</v>
      </c>
      <c r="K65" s="38">
        <v>0</v>
      </c>
    </row>
    <row r="66" spans="1:11" ht="16.5" thickBot="1" x14ac:dyDescent="0.25">
      <c r="A66" s="13"/>
      <c r="B66" s="17" t="s">
        <v>316</v>
      </c>
      <c r="C66" s="34"/>
      <c r="D66" s="34">
        <v>47</v>
      </c>
      <c r="E66" s="38">
        <v>47</v>
      </c>
      <c r="F66" s="34"/>
      <c r="G66" s="34">
        <v>47</v>
      </c>
      <c r="H66" s="38">
        <v>47</v>
      </c>
      <c r="I66" s="34">
        <v>0</v>
      </c>
      <c r="J66" s="34">
        <v>0</v>
      </c>
      <c r="K66" s="38">
        <v>0</v>
      </c>
    </row>
    <row r="67" spans="1:11" ht="16.5" thickBot="1" x14ac:dyDescent="0.25">
      <c r="A67" s="13"/>
      <c r="B67" s="17" t="s">
        <v>321</v>
      </c>
      <c r="C67" s="34">
        <v>390000</v>
      </c>
      <c r="D67" s="34"/>
      <c r="E67" s="38">
        <v>390000</v>
      </c>
      <c r="F67" s="34">
        <v>403659</v>
      </c>
      <c r="G67" s="34"/>
      <c r="H67" s="38">
        <v>403659</v>
      </c>
      <c r="I67" s="34">
        <v>13659</v>
      </c>
      <c r="J67" s="34">
        <v>0</v>
      </c>
      <c r="K67" s="38">
        <v>13659</v>
      </c>
    </row>
    <row r="68" spans="1:11" ht="30.75" thickBot="1" x14ac:dyDescent="0.25">
      <c r="A68" s="13"/>
      <c r="B68" s="17" t="s">
        <v>322</v>
      </c>
      <c r="C68" s="34"/>
      <c r="D68" s="34">
        <v>229</v>
      </c>
      <c r="E68" s="38">
        <v>229</v>
      </c>
      <c r="F68" s="34"/>
      <c r="G68" s="34">
        <v>229</v>
      </c>
      <c r="H68" s="38">
        <v>229</v>
      </c>
      <c r="I68" s="34">
        <v>0</v>
      </c>
      <c r="J68" s="34">
        <v>0</v>
      </c>
      <c r="K68" s="38">
        <v>0</v>
      </c>
    </row>
    <row r="69" spans="1:11" ht="17.25" thickBot="1" x14ac:dyDescent="0.25">
      <c r="A69" s="256" t="s">
        <v>53</v>
      </c>
      <c r="B69" s="257"/>
      <c r="C69" s="257"/>
      <c r="D69" s="257"/>
      <c r="E69" s="257"/>
      <c r="F69" s="257"/>
      <c r="G69" s="257"/>
      <c r="H69" s="257"/>
      <c r="I69" s="257"/>
      <c r="J69" s="257"/>
      <c r="K69" s="258"/>
    </row>
    <row r="70" spans="1:11" ht="19.5" thickBot="1" x14ac:dyDescent="0.25">
      <c r="A70" s="72" t="s">
        <v>323</v>
      </c>
      <c r="B70" s="73"/>
      <c r="C70" s="73"/>
      <c r="D70" s="73"/>
      <c r="E70" s="73"/>
      <c r="F70" s="73"/>
      <c r="G70" s="73"/>
      <c r="H70" s="73"/>
      <c r="I70" s="73"/>
      <c r="J70" s="73"/>
      <c r="K70" s="74"/>
    </row>
    <row r="71" spans="1:11" ht="15" thickBot="1" x14ac:dyDescent="0.25">
      <c r="A71" s="160">
        <v>3</v>
      </c>
      <c r="B71" s="161" t="s">
        <v>62</v>
      </c>
      <c r="C71" s="253"/>
      <c r="D71" s="254"/>
      <c r="E71" s="255"/>
      <c r="F71" s="253"/>
      <c r="G71" s="254"/>
      <c r="H71" s="255"/>
      <c r="I71" s="253"/>
      <c r="J71" s="254"/>
      <c r="K71" s="255"/>
    </row>
    <row r="72" spans="1:11" ht="30.75" thickBot="1" x14ac:dyDescent="0.25">
      <c r="A72" s="13"/>
      <c r="B72" s="17" t="s">
        <v>324</v>
      </c>
      <c r="C72" s="34">
        <v>11064</v>
      </c>
      <c r="D72" s="34"/>
      <c r="E72" s="38">
        <v>11064</v>
      </c>
      <c r="F72" s="34">
        <v>12815</v>
      </c>
      <c r="G72" s="34"/>
      <c r="H72" s="38">
        <v>12815</v>
      </c>
      <c r="I72" s="34">
        <v>1751</v>
      </c>
      <c r="J72" s="34">
        <v>0</v>
      </c>
      <c r="K72" s="38">
        <v>1751</v>
      </c>
    </row>
    <row r="73" spans="1:11" ht="30.75" thickBot="1" x14ac:dyDescent="0.25">
      <c r="A73" s="13"/>
      <c r="B73" s="17" t="s">
        <v>325</v>
      </c>
      <c r="C73" s="34">
        <v>322</v>
      </c>
      <c r="D73" s="34">
        <v>4</v>
      </c>
      <c r="E73" s="38">
        <v>326</v>
      </c>
      <c r="F73" s="34">
        <v>309</v>
      </c>
      <c r="G73" s="34">
        <v>20</v>
      </c>
      <c r="H73" s="38">
        <v>329</v>
      </c>
      <c r="I73" s="34">
        <v>-13</v>
      </c>
      <c r="J73" s="34">
        <v>16</v>
      </c>
      <c r="K73" s="38">
        <v>3</v>
      </c>
    </row>
    <row r="74" spans="1:11" ht="30.75" thickBot="1" x14ac:dyDescent="0.25">
      <c r="A74" s="13"/>
      <c r="B74" s="17" t="s">
        <v>326</v>
      </c>
      <c r="C74" s="34"/>
      <c r="D74" s="34">
        <v>154</v>
      </c>
      <c r="E74" s="38">
        <v>154</v>
      </c>
      <c r="F74" s="34"/>
      <c r="G74" s="34">
        <v>154</v>
      </c>
      <c r="H74" s="38">
        <v>154</v>
      </c>
      <c r="I74" s="34">
        <v>0</v>
      </c>
      <c r="J74" s="34">
        <v>0</v>
      </c>
      <c r="K74" s="38">
        <v>0</v>
      </c>
    </row>
    <row r="75" spans="1:11" ht="30.75" thickBot="1" x14ac:dyDescent="0.25">
      <c r="A75" s="13"/>
      <c r="B75" s="17" t="s">
        <v>327</v>
      </c>
      <c r="C75" s="34"/>
      <c r="D75" s="235">
        <v>217</v>
      </c>
      <c r="E75" s="38">
        <v>217</v>
      </c>
      <c r="F75" s="34"/>
      <c r="G75" s="34">
        <v>217</v>
      </c>
      <c r="H75" s="38">
        <v>217</v>
      </c>
      <c r="I75" s="34">
        <v>0</v>
      </c>
      <c r="J75" s="34">
        <v>0</v>
      </c>
      <c r="K75" s="38">
        <v>0</v>
      </c>
    </row>
    <row r="76" spans="1:11" ht="17.25" thickBot="1" x14ac:dyDescent="0.25">
      <c r="A76" s="256" t="s">
        <v>53</v>
      </c>
      <c r="B76" s="257"/>
      <c r="C76" s="257"/>
      <c r="D76" s="257"/>
      <c r="E76" s="257"/>
      <c r="F76" s="257"/>
      <c r="G76" s="257"/>
      <c r="H76" s="257"/>
      <c r="I76" s="257"/>
      <c r="J76" s="257"/>
      <c r="K76" s="258"/>
    </row>
    <row r="77" spans="1:11" ht="37.5" customHeight="1" thickBot="1" x14ac:dyDescent="0.25">
      <c r="A77" s="72" t="s">
        <v>328</v>
      </c>
      <c r="B77" s="73"/>
      <c r="C77" s="73"/>
      <c r="D77" s="73"/>
      <c r="E77" s="73"/>
      <c r="F77" s="73"/>
      <c r="G77" s="73"/>
      <c r="H77" s="73"/>
      <c r="I77" s="73"/>
      <c r="J77" s="73"/>
      <c r="K77" s="74"/>
    </row>
    <row r="78" spans="1:11" ht="15" thickBot="1" x14ac:dyDescent="0.25">
      <c r="A78" s="163">
        <v>4</v>
      </c>
      <c r="B78" s="161" t="s">
        <v>70</v>
      </c>
      <c r="C78" s="253"/>
      <c r="D78" s="254"/>
      <c r="E78" s="255"/>
      <c r="F78" s="253"/>
      <c r="G78" s="254"/>
      <c r="H78" s="255"/>
      <c r="I78" s="253"/>
      <c r="J78" s="254"/>
      <c r="K78" s="255"/>
    </row>
    <row r="79" spans="1:11" ht="60.75" thickBot="1" x14ac:dyDescent="0.25">
      <c r="A79" s="13"/>
      <c r="B79" s="17" t="s">
        <v>329</v>
      </c>
      <c r="C79" s="34"/>
      <c r="D79" s="34">
        <v>171</v>
      </c>
      <c r="E79" s="38">
        <v>171</v>
      </c>
      <c r="F79" s="34"/>
      <c r="G79" s="34">
        <v>171</v>
      </c>
      <c r="H79" s="38">
        <v>171</v>
      </c>
      <c r="I79" s="34">
        <v>0</v>
      </c>
      <c r="J79" s="34">
        <v>0</v>
      </c>
      <c r="K79" s="38">
        <v>0</v>
      </c>
    </row>
    <row r="80" spans="1:11" ht="45.75" thickBot="1" x14ac:dyDescent="0.25">
      <c r="A80" s="13"/>
      <c r="B80" s="17" t="s">
        <v>330</v>
      </c>
      <c r="C80" s="34">
        <v>101</v>
      </c>
      <c r="D80" s="34"/>
      <c r="E80" s="38">
        <v>101</v>
      </c>
      <c r="F80" s="34">
        <v>105</v>
      </c>
      <c r="G80" s="34"/>
      <c r="H80" s="38">
        <v>105</v>
      </c>
      <c r="I80" s="34">
        <v>4</v>
      </c>
      <c r="J80" s="34">
        <v>0</v>
      </c>
      <c r="K80" s="38">
        <v>4</v>
      </c>
    </row>
    <row r="81" spans="1:11" ht="30.75" thickBot="1" x14ac:dyDescent="0.25">
      <c r="A81" s="13"/>
      <c r="B81" s="17" t="s">
        <v>331</v>
      </c>
      <c r="C81" s="34"/>
      <c r="D81" s="34">
        <v>100</v>
      </c>
      <c r="E81" s="38">
        <v>100</v>
      </c>
      <c r="F81" s="34"/>
      <c r="G81" s="34">
        <v>100</v>
      </c>
      <c r="H81" s="38">
        <v>100</v>
      </c>
      <c r="I81" s="34">
        <v>0</v>
      </c>
      <c r="J81" s="34">
        <v>0</v>
      </c>
      <c r="K81" s="38">
        <v>0</v>
      </c>
    </row>
    <row r="82" spans="1:11" ht="17.25" thickBot="1" x14ac:dyDescent="0.25">
      <c r="A82" s="256" t="s">
        <v>332</v>
      </c>
      <c r="B82" s="257"/>
      <c r="C82" s="257"/>
      <c r="D82" s="257"/>
      <c r="E82" s="257"/>
      <c r="F82" s="257"/>
      <c r="G82" s="257"/>
      <c r="H82" s="257"/>
      <c r="I82" s="257"/>
      <c r="J82" s="257"/>
      <c r="K82" s="258"/>
    </row>
    <row r="83" spans="1:11" ht="56.25" customHeight="1" thickBot="1" x14ac:dyDescent="0.25">
      <c r="A83" s="72" t="s">
        <v>333</v>
      </c>
      <c r="B83" s="73"/>
      <c r="C83" s="73"/>
      <c r="D83" s="73"/>
      <c r="E83" s="73"/>
      <c r="F83" s="73"/>
      <c r="G83" s="73"/>
      <c r="H83" s="73"/>
      <c r="I83" s="73"/>
      <c r="J83" s="73"/>
      <c r="K83" s="74"/>
    </row>
    <row r="84" spans="1:11" ht="28.5" customHeight="1" thickBot="1" x14ac:dyDescent="0.25">
      <c r="A84" s="259" t="s">
        <v>76</v>
      </c>
      <c r="B84" s="260"/>
      <c r="C84" s="260"/>
      <c r="D84" s="260"/>
      <c r="E84" s="260"/>
      <c r="F84" s="260"/>
      <c r="G84" s="260"/>
      <c r="H84" s="260"/>
      <c r="I84" s="260"/>
      <c r="J84" s="260"/>
      <c r="K84" s="261"/>
    </row>
    <row r="85" spans="1:11" ht="19.5" thickBot="1" x14ac:dyDescent="0.25">
      <c r="A85" s="210" t="s">
        <v>273</v>
      </c>
      <c r="B85" s="96"/>
      <c r="C85" s="96"/>
      <c r="D85" s="96"/>
      <c r="E85" s="96"/>
      <c r="F85" s="96"/>
      <c r="G85" s="96"/>
      <c r="H85" s="96"/>
      <c r="I85" s="96"/>
      <c r="J85" s="96"/>
      <c r="K85" s="211"/>
    </row>
    <row r="86" spans="1:11" ht="15" thickBot="1" x14ac:dyDescent="0.25">
      <c r="A86" s="180" t="s">
        <v>81</v>
      </c>
      <c r="B86" s="181"/>
      <c r="C86" s="181"/>
      <c r="D86" s="181"/>
      <c r="E86" s="181"/>
      <c r="F86" s="181"/>
      <c r="G86" s="181"/>
      <c r="H86" s="181"/>
      <c r="I86" s="181"/>
      <c r="J86" s="181"/>
      <c r="K86" s="182"/>
    </row>
    <row r="87" spans="1:11" ht="19.5" thickBot="1" x14ac:dyDescent="0.25">
      <c r="A87" s="210" t="s">
        <v>82</v>
      </c>
      <c r="B87" s="96"/>
      <c r="C87" s="96"/>
      <c r="D87" s="96"/>
      <c r="E87" s="96"/>
      <c r="F87" s="96"/>
      <c r="G87" s="96"/>
      <c r="H87" s="96"/>
      <c r="I87" s="96"/>
      <c r="J87" s="96"/>
      <c r="K87" s="211"/>
    </row>
    <row r="88" spans="1:11" ht="16.5" thickBot="1" x14ac:dyDescent="0.25">
      <c r="A88" s="205" t="s">
        <v>83</v>
      </c>
      <c r="B88" s="206"/>
      <c r="C88" s="206"/>
      <c r="D88" s="206"/>
      <c r="E88" s="206"/>
      <c r="F88" s="206"/>
      <c r="G88" s="206"/>
      <c r="H88" s="206"/>
      <c r="I88" s="206"/>
      <c r="J88" s="206"/>
      <c r="K88" s="207"/>
    </row>
    <row r="89" spans="1:11" ht="15.75" thickBot="1" x14ac:dyDescent="0.25">
      <c r="A89" s="247" t="s">
        <v>10</v>
      </c>
      <c r="B89" s="247" t="s">
        <v>11</v>
      </c>
      <c r="C89" s="250" t="s">
        <v>84</v>
      </c>
      <c r="D89" s="249"/>
      <c r="E89" s="262"/>
      <c r="F89" s="250" t="s">
        <v>85</v>
      </c>
      <c r="G89" s="249"/>
      <c r="H89" s="262"/>
      <c r="I89" s="250" t="s">
        <v>86</v>
      </c>
      <c r="J89" s="249"/>
      <c r="K89" s="262"/>
    </row>
    <row r="90" spans="1:11" ht="23.25" thickBot="1" x14ac:dyDescent="0.25">
      <c r="A90" s="248"/>
      <c r="B90" s="248"/>
      <c r="C90" s="7" t="s">
        <v>15</v>
      </c>
      <c r="D90" s="7" t="s">
        <v>16</v>
      </c>
      <c r="E90" s="7" t="s">
        <v>17</v>
      </c>
      <c r="F90" s="7" t="s">
        <v>15</v>
      </c>
      <c r="G90" s="7" t="s">
        <v>16</v>
      </c>
      <c r="H90" s="7" t="s">
        <v>17</v>
      </c>
      <c r="I90" s="7" t="s">
        <v>15</v>
      </c>
      <c r="J90" s="7" t="s">
        <v>16</v>
      </c>
      <c r="K90" s="7" t="s">
        <v>17</v>
      </c>
    </row>
    <row r="91" spans="1:11" ht="16.5" thickBot="1" x14ac:dyDescent="0.25">
      <c r="A91" s="13"/>
      <c r="B91" s="17" t="s">
        <v>21</v>
      </c>
      <c r="C91" s="184">
        <v>4843.6000000000004</v>
      </c>
      <c r="D91" s="34">
        <v>79.2</v>
      </c>
      <c r="E91" s="185">
        <v>4922.8</v>
      </c>
      <c r="F91" s="184">
        <v>5532.3</v>
      </c>
      <c r="G91" s="34">
        <v>358.9</v>
      </c>
      <c r="H91" s="185">
        <v>5891.2</v>
      </c>
      <c r="I91" s="31">
        <v>14.2</v>
      </c>
      <c r="J91" s="31">
        <v>353.2</v>
      </c>
      <c r="K91" s="32">
        <v>19.7</v>
      </c>
    </row>
    <row r="92" spans="1:11" ht="15" thickBot="1" x14ac:dyDescent="0.25">
      <c r="A92" s="180" t="s">
        <v>87</v>
      </c>
      <c r="B92" s="181"/>
      <c r="C92" s="181"/>
      <c r="D92" s="181"/>
      <c r="E92" s="181"/>
      <c r="F92" s="181"/>
      <c r="G92" s="181"/>
      <c r="H92" s="181"/>
      <c r="I92" s="181"/>
      <c r="J92" s="181"/>
      <c r="K92" s="182"/>
    </row>
    <row r="93" spans="1:11" ht="18.75" customHeight="1" x14ac:dyDescent="0.2">
      <c r="A93" s="98" t="s">
        <v>334</v>
      </c>
      <c r="B93" s="99"/>
      <c r="C93" s="99"/>
      <c r="D93" s="99"/>
      <c r="E93" s="99"/>
      <c r="F93" s="99"/>
      <c r="G93" s="99"/>
      <c r="H93" s="99"/>
      <c r="I93" s="99"/>
      <c r="J93" s="99"/>
      <c r="K93" s="100"/>
    </row>
    <row r="94" spans="1:11" ht="18.75" customHeight="1" x14ac:dyDescent="0.2">
      <c r="A94" s="97" t="s">
        <v>335</v>
      </c>
      <c r="B94" s="101"/>
      <c r="C94" s="101"/>
      <c r="D94" s="101"/>
      <c r="E94" s="101"/>
      <c r="F94" s="101"/>
      <c r="G94" s="101"/>
      <c r="H94" s="101"/>
      <c r="I94" s="101"/>
      <c r="J94" s="101"/>
      <c r="K94" s="102"/>
    </row>
    <row r="95" spans="1:11" ht="37.5" customHeight="1" thickBot="1" x14ac:dyDescent="0.25">
      <c r="A95" s="103" t="s">
        <v>336</v>
      </c>
      <c r="B95" s="92"/>
      <c r="C95" s="92"/>
      <c r="D95" s="92"/>
      <c r="E95" s="92"/>
      <c r="F95" s="92"/>
      <c r="G95" s="92"/>
      <c r="H95" s="92"/>
      <c r="I95" s="92"/>
      <c r="J95" s="92"/>
      <c r="K95" s="104"/>
    </row>
    <row r="96" spans="1:11" ht="15.75" thickBot="1" x14ac:dyDescent="0.25">
      <c r="A96" s="13"/>
      <c r="B96" s="17" t="s">
        <v>26</v>
      </c>
      <c r="C96" s="15"/>
      <c r="D96" s="15"/>
      <c r="E96" s="15"/>
      <c r="F96" s="15"/>
      <c r="G96" s="15"/>
      <c r="H96" s="15"/>
      <c r="I96" s="15"/>
      <c r="J96" s="15"/>
      <c r="K96" s="15"/>
    </row>
    <row r="97" spans="1:11" ht="30.75" thickBot="1" x14ac:dyDescent="0.25">
      <c r="A97" s="13"/>
      <c r="B97" s="240" t="s">
        <v>303</v>
      </c>
      <c r="C97" s="184">
        <v>4843.6000000000004</v>
      </c>
      <c r="D97" s="34">
        <v>79.2</v>
      </c>
      <c r="E97" s="185">
        <v>4922.8</v>
      </c>
      <c r="F97" s="184">
        <v>5532.3</v>
      </c>
      <c r="G97" s="34">
        <v>309.10000000000002</v>
      </c>
      <c r="H97" s="185">
        <v>5841.4</v>
      </c>
      <c r="I97" s="31">
        <v>14.2</v>
      </c>
      <c r="J97" s="31">
        <v>290.3</v>
      </c>
      <c r="K97" s="32">
        <v>18.7</v>
      </c>
    </row>
    <row r="98" spans="1:11" ht="30.75" thickBot="1" x14ac:dyDescent="0.25">
      <c r="A98" s="13"/>
      <c r="B98" s="237" t="s">
        <v>234</v>
      </c>
      <c r="C98" s="34"/>
      <c r="D98" s="34">
        <v>0</v>
      </c>
      <c r="E98" s="38">
        <v>0</v>
      </c>
      <c r="F98" s="193">
        <v>0</v>
      </c>
      <c r="G98" s="34">
        <v>49.8</v>
      </c>
      <c r="H98" s="38">
        <v>49.8</v>
      </c>
      <c r="I98" s="31">
        <v>0</v>
      </c>
      <c r="J98" s="31">
        <v>0</v>
      </c>
      <c r="K98" s="32" t="s">
        <v>92</v>
      </c>
    </row>
    <row r="99" spans="1:11" ht="28.5" customHeight="1" thickBot="1" x14ac:dyDescent="0.25">
      <c r="A99" s="179" t="s">
        <v>90</v>
      </c>
      <c r="B99" s="263"/>
      <c r="C99" s="263"/>
      <c r="D99" s="263"/>
      <c r="E99" s="263"/>
      <c r="F99" s="263"/>
      <c r="G99" s="263"/>
      <c r="H99" s="263"/>
      <c r="I99" s="263"/>
      <c r="J99" s="263"/>
      <c r="K99" s="264"/>
    </row>
    <row r="100" spans="1:11" ht="37.5" customHeight="1" x14ac:dyDescent="0.2">
      <c r="A100" s="98" t="s">
        <v>337</v>
      </c>
      <c r="B100" s="99"/>
      <c r="C100" s="99"/>
      <c r="D100" s="99"/>
      <c r="E100" s="99"/>
      <c r="F100" s="99"/>
      <c r="G100" s="99"/>
      <c r="H100" s="99"/>
      <c r="I100" s="99"/>
      <c r="J100" s="99"/>
      <c r="K100" s="100"/>
    </row>
    <row r="101" spans="1:11" ht="37.5" customHeight="1" x14ac:dyDescent="0.2">
      <c r="A101" s="97" t="s">
        <v>338</v>
      </c>
      <c r="B101" s="101"/>
      <c r="C101" s="101"/>
      <c r="D101" s="101"/>
      <c r="E101" s="101"/>
      <c r="F101" s="101"/>
      <c r="G101" s="101"/>
      <c r="H101" s="101"/>
      <c r="I101" s="101"/>
      <c r="J101" s="101"/>
      <c r="K101" s="102"/>
    </row>
    <row r="102" spans="1:11" ht="19.5" thickBot="1" x14ac:dyDescent="0.25">
      <c r="A102" s="103" t="s">
        <v>339</v>
      </c>
      <c r="B102" s="92"/>
      <c r="C102" s="92"/>
      <c r="D102" s="92"/>
      <c r="E102" s="92"/>
      <c r="F102" s="92"/>
      <c r="G102" s="92"/>
      <c r="H102" s="92"/>
      <c r="I102" s="92"/>
      <c r="J102" s="92"/>
      <c r="K102" s="104"/>
    </row>
    <row r="103" spans="1:11" ht="15" thickBot="1" x14ac:dyDescent="0.25">
      <c r="A103" s="160">
        <v>1</v>
      </c>
      <c r="B103" s="161" t="s">
        <v>45</v>
      </c>
      <c r="C103" s="162"/>
      <c r="D103" s="162"/>
      <c r="E103" s="162"/>
      <c r="F103" s="162"/>
      <c r="G103" s="162"/>
      <c r="H103" s="162"/>
      <c r="I103" s="162"/>
      <c r="J103" s="162"/>
      <c r="K103" s="162"/>
    </row>
    <row r="104" spans="1:11" ht="16.5" thickBot="1" x14ac:dyDescent="0.25">
      <c r="A104" s="13"/>
      <c r="B104" s="17" t="s">
        <v>306</v>
      </c>
      <c r="C104" s="34">
        <v>1</v>
      </c>
      <c r="D104" s="34"/>
      <c r="E104" s="38">
        <v>1</v>
      </c>
      <c r="F104" s="34">
        <v>1</v>
      </c>
      <c r="G104" s="193">
        <v>0</v>
      </c>
      <c r="H104" s="38">
        <v>1</v>
      </c>
      <c r="I104" s="193">
        <v>0</v>
      </c>
      <c r="J104" s="193">
        <v>0</v>
      </c>
      <c r="K104" s="32">
        <v>0</v>
      </c>
    </row>
    <row r="105" spans="1:11" ht="16.5" thickBot="1" x14ac:dyDescent="0.25">
      <c r="A105" s="13"/>
      <c r="B105" s="17" t="s">
        <v>307</v>
      </c>
      <c r="C105" s="34">
        <v>31.5</v>
      </c>
      <c r="D105" s="34"/>
      <c r="E105" s="38">
        <v>31.5</v>
      </c>
      <c r="F105" s="34">
        <v>31.5</v>
      </c>
      <c r="G105" s="193">
        <v>0</v>
      </c>
      <c r="H105" s="38">
        <v>31.5</v>
      </c>
      <c r="I105" s="193">
        <v>0</v>
      </c>
      <c r="J105" s="193">
        <v>0</v>
      </c>
      <c r="K105" s="32">
        <v>0</v>
      </c>
    </row>
    <row r="106" spans="1:11" ht="30.75" thickBot="1" x14ac:dyDescent="0.25">
      <c r="A106" s="13"/>
      <c r="B106" s="17" t="s">
        <v>308</v>
      </c>
      <c r="C106" s="34">
        <v>5</v>
      </c>
      <c r="D106" s="34"/>
      <c r="E106" s="38">
        <v>5</v>
      </c>
      <c r="F106" s="34">
        <v>5</v>
      </c>
      <c r="G106" s="193">
        <v>0</v>
      </c>
      <c r="H106" s="38">
        <v>5</v>
      </c>
      <c r="I106" s="193">
        <v>0</v>
      </c>
      <c r="J106" s="193">
        <v>0</v>
      </c>
      <c r="K106" s="32">
        <v>0</v>
      </c>
    </row>
    <row r="107" spans="1:11" ht="16.5" thickBot="1" x14ac:dyDescent="0.25">
      <c r="A107" s="13"/>
      <c r="B107" s="17" t="s">
        <v>309</v>
      </c>
      <c r="C107" s="34">
        <v>21.5</v>
      </c>
      <c r="D107" s="34"/>
      <c r="E107" s="38">
        <v>21.5</v>
      </c>
      <c r="F107" s="34">
        <v>21.5</v>
      </c>
      <c r="G107" s="193">
        <v>0</v>
      </c>
      <c r="H107" s="38">
        <v>21.5</v>
      </c>
      <c r="I107" s="193">
        <v>0</v>
      </c>
      <c r="J107" s="193">
        <v>0</v>
      </c>
      <c r="K107" s="32">
        <v>0</v>
      </c>
    </row>
    <row r="108" spans="1:11" ht="30.75" thickBot="1" x14ac:dyDescent="0.25">
      <c r="A108" s="13"/>
      <c r="B108" s="17" t="s">
        <v>244</v>
      </c>
      <c r="C108" s="34">
        <v>5</v>
      </c>
      <c r="D108" s="34"/>
      <c r="E108" s="38">
        <v>5</v>
      </c>
      <c r="F108" s="34">
        <v>5</v>
      </c>
      <c r="G108" s="193">
        <v>0</v>
      </c>
      <c r="H108" s="38">
        <v>5</v>
      </c>
      <c r="I108" s="193">
        <v>0</v>
      </c>
      <c r="J108" s="193">
        <v>0</v>
      </c>
      <c r="K108" s="32">
        <v>0</v>
      </c>
    </row>
    <row r="109" spans="1:11" ht="16.5" thickBot="1" x14ac:dyDescent="0.25">
      <c r="A109" s="160">
        <v>2</v>
      </c>
      <c r="B109" s="161" t="s">
        <v>55</v>
      </c>
      <c r="C109" s="38"/>
      <c r="D109" s="38"/>
      <c r="E109" s="38"/>
      <c r="F109" s="38"/>
      <c r="G109" s="38"/>
      <c r="H109" s="38"/>
      <c r="I109" s="193"/>
      <c r="J109" s="193"/>
      <c r="K109" s="34"/>
    </row>
    <row r="110" spans="1:11" ht="16.5" thickBot="1" x14ac:dyDescent="0.25">
      <c r="A110" s="13"/>
      <c r="B110" s="17" t="s">
        <v>311</v>
      </c>
      <c r="C110" s="34">
        <v>17.7</v>
      </c>
      <c r="D110" s="34"/>
      <c r="E110" s="38">
        <v>17.7</v>
      </c>
      <c r="F110" s="34">
        <v>17.899999999999999</v>
      </c>
      <c r="G110" s="193">
        <v>0</v>
      </c>
      <c r="H110" s="38">
        <v>17.899999999999999</v>
      </c>
      <c r="I110" s="31">
        <v>1.1000000000000001</v>
      </c>
      <c r="J110" s="193">
        <v>0</v>
      </c>
      <c r="K110" s="32">
        <v>1.1000000000000001</v>
      </c>
    </row>
    <row r="111" spans="1:11" ht="16.5" thickBot="1" x14ac:dyDescent="0.25">
      <c r="A111" s="13"/>
      <c r="B111" s="17" t="s">
        <v>312</v>
      </c>
      <c r="C111" s="34">
        <v>11.8</v>
      </c>
      <c r="D111" s="34"/>
      <c r="E111" s="38">
        <v>11.8</v>
      </c>
      <c r="F111" s="34">
        <v>12.1</v>
      </c>
      <c r="G111" s="193">
        <v>0</v>
      </c>
      <c r="H111" s="38">
        <v>12.1</v>
      </c>
      <c r="I111" s="31">
        <v>2.5</v>
      </c>
      <c r="J111" s="193">
        <v>0</v>
      </c>
      <c r="K111" s="32">
        <v>2.5</v>
      </c>
    </row>
    <row r="112" spans="1:11" ht="16.5" thickBot="1" x14ac:dyDescent="0.25">
      <c r="A112" s="13"/>
      <c r="B112" s="17" t="s">
        <v>313</v>
      </c>
      <c r="C112" s="34">
        <v>5.9</v>
      </c>
      <c r="D112" s="34"/>
      <c r="E112" s="38">
        <v>5.9</v>
      </c>
      <c r="F112" s="34">
        <v>5.8</v>
      </c>
      <c r="G112" s="193">
        <v>0</v>
      </c>
      <c r="H112" s="38">
        <v>5.8</v>
      </c>
      <c r="I112" s="31">
        <v>-1.7</v>
      </c>
      <c r="J112" s="193">
        <v>0</v>
      </c>
      <c r="K112" s="32">
        <v>-1.7</v>
      </c>
    </row>
    <row r="113" spans="1:11" ht="16.5" thickBot="1" x14ac:dyDescent="0.25">
      <c r="A113" s="13"/>
      <c r="B113" s="17" t="s">
        <v>314</v>
      </c>
      <c r="C113" s="34"/>
      <c r="D113" s="34">
        <v>252.6</v>
      </c>
      <c r="E113" s="38">
        <v>252.6</v>
      </c>
      <c r="F113" s="193">
        <v>0</v>
      </c>
      <c r="G113" s="34">
        <v>243.2</v>
      </c>
      <c r="H113" s="38">
        <v>243.2</v>
      </c>
      <c r="I113" s="193">
        <v>0</v>
      </c>
      <c r="J113" s="31">
        <v>-3.7</v>
      </c>
      <c r="K113" s="32">
        <v>-3.7</v>
      </c>
    </row>
    <row r="114" spans="1:11" ht="16.5" thickBot="1" x14ac:dyDescent="0.25">
      <c r="A114" s="13"/>
      <c r="B114" s="17" t="s">
        <v>315</v>
      </c>
      <c r="C114" s="34"/>
      <c r="D114" s="34">
        <v>1565.8</v>
      </c>
      <c r="E114" s="38">
        <v>1565.8</v>
      </c>
      <c r="F114" s="193">
        <v>0</v>
      </c>
      <c r="G114" s="184">
        <v>1705</v>
      </c>
      <c r="H114" s="38">
        <v>1705</v>
      </c>
      <c r="I114" s="193">
        <v>0</v>
      </c>
      <c r="J114" s="31">
        <v>8.9</v>
      </c>
      <c r="K114" s="32">
        <v>8.9</v>
      </c>
    </row>
    <row r="115" spans="1:11" ht="16.5" thickBot="1" x14ac:dyDescent="0.25">
      <c r="A115" s="13"/>
      <c r="B115" s="17" t="s">
        <v>316</v>
      </c>
      <c r="C115" s="34"/>
      <c r="D115" s="34">
        <v>1420.6</v>
      </c>
      <c r="E115" s="38">
        <v>1420.6</v>
      </c>
      <c r="F115" s="193">
        <v>0</v>
      </c>
      <c r="G115" s="184">
        <v>1525.2</v>
      </c>
      <c r="H115" s="38">
        <v>1525.2</v>
      </c>
      <c r="I115" s="193">
        <v>0</v>
      </c>
      <c r="J115" s="31">
        <v>7.4</v>
      </c>
      <c r="K115" s="32">
        <v>7.4</v>
      </c>
    </row>
    <row r="116" spans="1:11" ht="30.75" thickBot="1" x14ac:dyDescent="0.25">
      <c r="A116" s="13"/>
      <c r="B116" s="17" t="s">
        <v>317</v>
      </c>
      <c r="C116" s="34"/>
      <c r="D116" s="34">
        <v>0.76</v>
      </c>
      <c r="E116" s="38">
        <v>0.76</v>
      </c>
      <c r="F116" s="193">
        <v>0</v>
      </c>
      <c r="G116" s="34">
        <v>1.3</v>
      </c>
      <c r="H116" s="38">
        <v>1.3</v>
      </c>
      <c r="I116" s="193">
        <v>0</v>
      </c>
      <c r="J116" s="31">
        <v>71.099999999999994</v>
      </c>
      <c r="K116" s="32">
        <v>71.099999999999994</v>
      </c>
    </row>
    <row r="117" spans="1:11" ht="16.5" thickBot="1" x14ac:dyDescent="0.25">
      <c r="A117" s="13"/>
      <c r="B117" s="17" t="s">
        <v>318</v>
      </c>
      <c r="C117" s="34"/>
      <c r="D117" s="34">
        <v>65</v>
      </c>
      <c r="E117" s="38">
        <v>65</v>
      </c>
      <c r="F117" s="193">
        <v>0</v>
      </c>
      <c r="G117" s="34">
        <v>200.5</v>
      </c>
      <c r="H117" s="38">
        <v>200.5</v>
      </c>
      <c r="I117" s="193">
        <v>0</v>
      </c>
      <c r="J117" s="31">
        <v>208.5</v>
      </c>
      <c r="K117" s="32">
        <v>208.5</v>
      </c>
    </row>
    <row r="118" spans="1:11" ht="16.5" thickBot="1" x14ac:dyDescent="0.25">
      <c r="A118" s="13"/>
      <c r="B118" s="17" t="s">
        <v>316</v>
      </c>
      <c r="C118" s="34"/>
      <c r="D118" s="34">
        <v>65</v>
      </c>
      <c r="E118" s="38">
        <v>65</v>
      </c>
      <c r="F118" s="193">
        <v>0</v>
      </c>
      <c r="G118" s="34">
        <v>151.6</v>
      </c>
      <c r="H118" s="38">
        <v>151.6</v>
      </c>
      <c r="I118" s="193">
        <v>0</v>
      </c>
      <c r="J118" s="31">
        <v>133.19999999999999</v>
      </c>
      <c r="K118" s="32">
        <v>133.19999999999999</v>
      </c>
    </row>
    <row r="119" spans="1:11" ht="16.5" thickBot="1" x14ac:dyDescent="0.25">
      <c r="A119" s="13"/>
      <c r="B119" s="17" t="s">
        <v>319</v>
      </c>
      <c r="C119" s="34"/>
      <c r="D119" s="34">
        <v>2.66</v>
      </c>
      <c r="E119" s="38">
        <v>2.66</v>
      </c>
      <c r="F119" s="193">
        <v>0</v>
      </c>
      <c r="G119" s="34">
        <v>10.7</v>
      </c>
      <c r="H119" s="38">
        <v>10.7</v>
      </c>
      <c r="I119" s="193">
        <v>0</v>
      </c>
      <c r="J119" s="31">
        <v>302.3</v>
      </c>
      <c r="K119" s="32">
        <v>302.3</v>
      </c>
    </row>
    <row r="120" spans="1:11" ht="16.5" thickBot="1" x14ac:dyDescent="0.25">
      <c r="A120" s="13"/>
      <c r="B120" s="17" t="s">
        <v>320</v>
      </c>
      <c r="C120" s="34"/>
      <c r="D120" s="34">
        <v>18.5</v>
      </c>
      <c r="E120" s="38">
        <v>18.5</v>
      </c>
      <c r="F120" s="193">
        <v>0</v>
      </c>
      <c r="G120" s="34">
        <v>61.3</v>
      </c>
      <c r="H120" s="38">
        <v>61.3</v>
      </c>
      <c r="I120" s="193">
        <v>0</v>
      </c>
      <c r="J120" s="31">
        <v>231.4</v>
      </c>
      <c r="K120" s="32">
        <v>231.4</v>
      </c>
    </row>
    <row r="121" spans="1:11" ht="16.5" thickBot="1" x14ac:dyDescent="0.25">
      <c r="A121" s="13"/>
      <c r="B121" s="17" t="s">
        <v>316</v>
      </c>
      <c r="C121" s="34"/>
      <c r="D121" s="34">
        <v>7.1</v>
      </c>
      <c r="E121" s="38">
        <v>7.1</v>
      </c>
      <c r="F121" s="193">
        <v>0</v>
      </c>
      <c r="G121" s="34">
        <v>47</v>
      </c>
      <c r="H121" s="38">
        <v>47</v>
      </c>
      <c r="I121" s="193">
        <v>0</v>
      </c>
      <c r="J121" s="31">
        <v>562</v>
      </c>
      <c r="K121" s="32">
        <v>562</v>
      </c>
    </row>
    <row r="122" spans="1:11" ht="16.5" thickBot="1" x14ac:dyDescent="0.25">
      <c r="A122" s="13"/>
      <c r="B122" s="17" t="s">
        <v>321</v>
      </c>
      <c r="C122" s="34">
        <v>385360</v>
      </c>
      <c r="D122" s="34"/>
      <c r="E122" s="38">
        <v>385360</v>
      </c>
      <c r="F122" s="184">
        <v>403659</v>
      </c>
      <c r="G122" s="193">
        <v>0</v>
      </c>
      <c r="H122" s="38">
        <v>403659</v>
      </c>
      <c r="I122" s="31">
        <v>4.7</v>
      </c>
      <c r="J122" s="193">
        <v>0</v>
      </c>
      <c r="K122" s="32">
        <v>4.7</v>
      </c>
    </row>
    <row r="123" spans="1:11" ht="30.75" thickBot="1" x14ac:dyDescent="0.25">
      <c r="A123" s="13"/>
      <c r="B123" s="17" t="s">
        <v>322</v>
      </c>
      <c r="C123" s="34"/>
      <c r="D123" s="34">
        <v>0</v>
      </c>
      <c r="E123" s="38">
        <v>0</v>
      </c>
      <c r="F123" s="193">
        <v>0</v>
      </c>
      <c r="G123" s="34">
        <v>229</v>
      </c>
      <c r="H123" s="38">
        <v>229</v>
      </c>
      <c r="I123" s="193">
        <v>0</v>
      </c>
      <c r="J123" s="193">
        <v>0</v>
      </c>
      <c r="K123" s="32" t="s">
        <v>92</v>
      </c>
    </row>
    <row r="124" spans="1:11" ht="16.5" thickBot="1" x14ac:dyDescent="0.25">
      <c r="A124" s="160">
        <v>3</v>
      </c>
      <c r="B124" s="161" t="s">
        <v>62</v>
      </c>
      <c r="C124" s="38"/>
      <c r="D124" s="38"/>
      <c r="E124" s="38"/>
      <c r="F124" s="38"/>
      <c r="G124" s="38"/>
      <c r="H124" s="38"/>
      <c r="I124" s="197"/>
      <c r="J124" s="193"/>
      <c r="K124" s="34"/>
    </row>
    <row r="125" spans="1:11" ht="30.75" thickBot="1" x14ac:dyDescent="0.25">
      <c r="A125" s="13"/>
      <c r="B125" s="17" t="s">
        <v>324</v>
      </c>
      <c r="C125" s="31">
        <v>12234</v>
      </c>
      <c r="D125" s="193">
        <v>0</v>
      </c>
      <c r="E125" s="32">
        <v>12234</v>
      </c>
      <c r="F125" s="31">
        <v>12815</v>
      </c>
      <c r="G125" s="34">
        <v>0</v>
      </c>
      <c r="H125" s="32">
        <v>12815</v>
      </c>
      <c r="I125" s="31">
        <v>4.7</v>
      </c>
      <c r="J125" s="193">
        <v>0</v>
      </c>
      <c r="K125" s="32">
        <v>4.7</v>
      </c>
    </row>
    <row r="126" spans="1:11" ht="30.75" thickBot="1" x14ac:dyDescent="0.25">
      <c r="A126" s="13"/>
      <c r="B126" s="17" t="s">
        <v>340</v>
      </c>
      <c r="C126" s="31">
        <v>274</v>
      </c>
      <c r="D126" s="31">
        <v>4</v>
      </c>
      <c r="E126" s="32">
        <v>278</v>
      </c>
      <c r="F126" s="31">
        <v>309</v>
      </c>
      <c r="G126" s="31">
        <v>20</v>
      </c>
      <c r="H126" s="32">
        <v>329</v>
      </c>
      <c r="I126" s="31">
        <v>12.8</v>
      </c>
      <c r="J126" s="31">
        <v>400</v>
      </c>
      <c r="K126" s="32">
        <v>18.3</v>
      </c>
    </row>
    <row r="127" spans="1:11" ht="30.75" thickBot="1" x14ac:dyDescent="0.25">
      <c r="A127" s="13"/>
      <c r="B127" s="17" t="s">
        <v>341</v>
      </c>
      <c r="C127" s="193">
        <v>0</v>
      </c>
      <c r="D127" s="31">
        <v>86</v>
      </c>
      <c r="E127" s="32">
        <v>86</v>
      </c>
      <c r="F127" s="34">
        <v>0</v>
      </c>
      <c r="G127" s="31">
        <v>154</v>
      </c>
      <c r="H127" s="32">
        <v>154</v>
      </c>
      <c r="I127" s="193">
        <v>0</v>
      </c>
      <c r="J127" s="31">
        <v>79.099999999999994</v>
      </c>
      <c r="K127" s="32">
        <v>79.099999999999994</v>
      </c>
    </row>
    <row r="128" spans="1:11" ht="30.75" thickBot="1" x14ac:dyDescent="0.25">
      <c r="A128" s="13"/>
      <c r="B128" s="17" t="s">
        <v>342</v>
      </c>
      <c r="C128" s="193">
        <v>0</v>
      </c>
      <c r="D128" s="193">
        <v>0</v>
      </c>
      <c r="E128" s="32">
        <v>0</v>
      </c>
      <c r="F128" s="34">
        <v>0</v>
      </c>
      <c r="G128" s="31">
        <v>217</v>
      </c>
      <c r="H128" s="32">
        <v>217</v>
      </c>
      <c r="I128" s="193">
        <v>0</v>
      </c>
      <c r="J128" s="193">
        <v>0</v>
      </c>
      <c r="K128" s="32" t="s">
        <v>92</v>
      </c>
    </row>
    <row r="129" spans="1:11" ht="16.5" thickBot="1" x14ac:dyDescent="0.25">
      <c r="A129" s="163">
        <v>4</v>
      </c>
      <c r="B129" s="161" t="s">
        <v>70</v>
      </c>
      <c r="C129" s="197"/>
      <c r="D129" s="197"/>
      <c r="E129" s="38"/>
      <c r="F129" s="38"/>
      <c r="G129" s="38"/>
      <c r="H129" s="38"/>
      <c r="I129" s="197"/>
      <c r="J129" s="193"/>
      <c r="K129" s="38"/>
    </row>
    <row r="130" spans="1:11" ht="60.75" thickBot="1" x14ac:dyDescent="0.25">
      <c r="A130" s="13"/>
      <c r="B130" s="17" t="s">
        <v>329</v>
      </c>
      <c r="C130" s="193">
        <v>0</v>
      </c>
      <c r="D130" s="31">
        <v>11</v>
      </c>
      <c r="E130" s="32">
        <v>11</v>
      </c>
      <c r="F130" s="34">
        <v>0</v>
      </c>
      <c r="G130" s="31">
        <v>171</v>
      </c>
      <c r="H130" s="32">
        <v>171</v>
      </c>
      <c r="I130" s="193">
        <v>0</v>
      </c>
      <c r="J130" s="31">
        <v>1454.5</v>
      </c>
      <c r="K130" s="32">
        <v>1454.5</v>
      </c>
    </row>
    <row r="131" spans="1:11" ht="45.75" thickBot="1" x14ac:dyDescent="0.25">
      <c r="A131" s="13"/>
      <c r="B131" s="17" t="s">
        <v>330</v>
      </c>
      <c r="C131" s="31">
        <v>112</v>
      </c>
      <c r="D131" s="193">
        <v>0</v>
      </c>
      <c r="E131" s="32">
        <v>112</v>
      </c>
      <c r="F131" s="31">
        <v>105</v>
      </c>
      <c r="G131" s="34">
        <v>0</v>
      </c>
      <c r="H131" s="32">
        <v>105</v>
      </c>
      <c r="I131" s="31">
        <v>-6.3</v>
      </c>
      <c r="J131" s="193">
        <v>0</v>
      </c>
      <c r="K131" s="32">
        <v>-6.3</v>
      </c>
    </row>
    <row r="132" spans="1:11" ht="30.75" thickBot="1" x14ac:dyDescent="0.25">
      <c r="A132" s="13"/>
      <c r="B132" s="17" t="s">
        <v>331</v>
      </c>
      <c r="C132" s="31"/>
      <c r="D132" s="31"/>
      <c r="E132" s="32">
        <v>0</v>
      </c>
      <c r="F132" s="34">
        <v>0</v>
      </c>
      <c r="G132" s="31">
        <v>100</v>
      </c>
      <c r="H132" s="32">
        <v>100</v>
      </c>
      <c r="I132" s="193">
        <v>0</v>
      </c>
      <c r="J132" s="193">
        <v>0</v>
      </c>
      <c r="K132" s="32" t="s">
        <v>92</v>
      </c>
    </row>
    <row r="133" spans="1:11" ht="15" thickBot="1" x14ac:dyDescent="0.25">
      <c r="A133" s="180" t="s">
        <v>93</v>
      </c>
      <c r="B133" s="181"/>
      <c r="C133" s="181"/>
      <c r="D133" s="181"/>
      <c r="E133" s="181"/>
      <c r="F133" s="181"/>
      <c r="G133" s="181"/>
      <c r="H133" s="181"/>
      <c r="I133" s="181"/>
      <c r="J133" s="181"/>
      <c r="K133" s="182"/>
    </row>
    <row r="134" spans="1:11" ht="37.5" customHeight="1" x14ac:dyDescent="0.2">
      <c r="A134" s="266" t="s">
        <v>343</v>
      </c>
      <c r="B134" s="267"/>
      <c r="C134" s="267"/>
      <c r="D134" s="267"/>
      <c r="E134" s="267"/>
      <c r="F134" s="267"/>
      <c r="G134" s="267"/>
      <c r="H134" s="267"/>
      <c r="I134" s="267"/>
      <c r="J134" s="267"/>
      <c r="K134" s="268"/>
    </row>
    <row r="135" spans="1:11" ht="75" customHeight="1" x14ac:dyDescent="0.2">
      <c r="A135" s="265" t="s">
        <v>344</v>
      </c>
      <c r="B135" s="269"/>
      <c r="C135" s="269"/>
      <c r="D135" s="269"/>
      <c r="E135" s="269"/>
      <c r="F135" s="269"/>
      <c r="G135" s="269"/>
      <c r="H135" s="269"/>
      <c r="I135" s="269"/>
      <c r="J135" s="269"/>
      <c r="K135" s="270"/>
    </row>
    <row r="136" spans="1:11" ht="56.25" customHeight="1" x14ac:dyDescent="0.2">
      <c r="A136" s="265" t="s">
        <v>345</v>
      </c>
      <c r="B136" s="269"/>
      <c r="C136" s="269"/>
      <c r="D136" s="269"/>
      <c r="E136" s="269"/>
      <c r="F136" s="269"/>
      <c r="G136" s="269"/>
      <c r="H136" s="269"/>
      <c r="I136" s="269"/>
      <c r="J136" s="269"/>
      <c r="K136" s="270"/>
    </row>
    <row r="137" spans="1:11" ht="19.5" thickBot="1" x14ac:dyDescent="0.25">
      <c r="A137" s="271" t="s">
        <v>346</v>
      </c>
      <c r="B137" s="272"/>
      <c r="C137" s="272"/>
      <c r="D137" s="272"/>
      <c r="E137" s="272"/>
      <c r="F137" s="272"/>
      <c r="G137" s="272"/>
      <c r="H137" s="272"/>
      <c r="I137" s="272"/>
      <c r="J137" s="272"/>
      <c r="K137" s="273"/>
    </row>
    <row r="138" spans="1:11" ht="15" thickBot="1" x14ac:dyDescent="0.25">
      <c r="A138" s="180" t="s">
        <v>81</v>
      </c>
      <c r="B138" s="181"/>
      <c r="C138" s="181"/>
      <c r="D138" s="181"/>
      <c r="E138" s="181"/>
      <c r="F138" s="181"/>
      <c r="G138" s="181"/>
      <c r="H138" s="181"/>
      <c r="I138" s="181"/>
      <c r="J138" s="181"/>
      <c r="K138" s="182"/>
    </row>
    <row r="139" spans="1:11" ht="37.5" customHeight="1" thickBot="1" x14ac:dyDescent="0.25">
      <c r="A139" s="210" t="s">
        <v>97</v>
      </c>
      <c r="B139" s="96"/>
      <c r="C139" s="96"/>
      <c r="D139" s="96"/>
      <c r="E139" s="96"/>
      <c r="F139" s="96"/>
      <c r="G139" s="96"/>
      <c r="H139" s="96"/>
      <c r="I139" s="96"/>
      <c r="J139" s="96"/>
      <c r="K139" s="211"/>
    </row>
    <row r="140" spans="1:11" ht="16.5" thickBot="1" x14ac:dyDescent="0.25">
      <c r="A140" s="205" t="s">
        <v>209</v>
      </c>
      <c r="B140" s="206"/>
      <c r="C140" s="206"/>
      <c r="D140" s="206"/>
      <c r="E140" s="206"/>
      <c r="F140" s="206"/>
      <c r="G140" s="206"/>
      <c r="H140" s="206"/>
      <c r="I140" s="206"/>
      <c r="J140" s="206"/>
      <c r="K140" s="207"/>
    </row>
    <row r="141" spans="1:11" ht="60.75" thickBot="1" x14ac:dyDescent="0.25">
      <c r="A141" s="21" t="s">
        <v>99</v>
      </c>
      <c r="B141" s="17" t="s">
        <v>11</v>
      </c>
      <c r="C141" s="241" t="s">
        <v>100</v>
      </c>
      <c r="D141" s="241" t="s">
        <v>101</v>
      </c>
      <c r="E141" s="241" t="s">
        <v>102</v>
      </c>
      <c r="F141" s="241" t="s">
        <v>14</v>
      </c>
      <c r="G141" s="241" t="s">
        <v>103</v>
      </c>
      <c r="H141" s="241" t="s">
        <v>104</v>
      </c>
      <c r="I141" s="15"/>
      <c r="J141" s="15"/>
      <c r="K141" s="15"/>
    </row>
    <row r="142" spans="1:11" ht="15.75" thickBot="1" x14ac:dyDescent="0.25">
      <c r="A142" s="21">
        <v>1</v>
      </c>
      <c r="B142" s="17">
        <v>2</v>
      </c>
      <c r="C142" s="17">
        <v>3</v>
      </c>
      <c r="D142" s="17">
        <v>4</v>
      </c>
      <c r="E142" s="17">
        <v>5</v>
      </c>
      <c r="F142" s="17" t="s">
        <v>105</v>
      </c>
      <c r="G142" s="17">
        <v>7</v>
      </c>
      <c r="H142" s="17" t="s">
        <v>106</v>
      </c>
      <c r="I142" s="15"/>
      <c r="J142" s="15"/>
      <c r="K142" s="15"/>
    </row>
    <row r="143" spans="1:11" ht="15.75" thickBot="1" x14ac:dyDescent="0.25">
      <c r="A143" s="21">
        <v>1</v>
      </c>
      <c r="B143" s="17" t="s">
        <v>107</v>
      </c>
      <c r="C143" s="17" t="s">
        <v>30</v>
      </c>
      <c r="D143" s="15"/>
      <c r="E143" s="15"/>
      <c r="F143" s="15">
        <v>0</v>
      </c>
      <c r="G143" s="17" t="s">
        <v>30</v>
      </c>
      <c r="H143" s="17" t="s">
        <v>30</v>
      </c>
      <c r="I143" s="15"/>
      <c r="J143" s="15"/>
      <c r="K143" s="15"/>
    </row>
    <row r="144" spans="1:11" ht="15.75" thickBot="1" x14ac:dyDescent="0.25">
      <c r="A144" s="13"/>
      <c r="B144" s="17" t="s">
        <v>108</v>
      </c>
      <c r="C144" s="17" t="s">
        <v>30</v>
      </c>
      <c r="D144" s="15"/>
      <c r="E144" s="15"/>
      <c r="F144" s="15">
        <v>0</v>
      </c>
      <c r="G144" s="17" t="s">
        <v>30</v>
      </c>
      <c r="H144" s="17" t="s">
        <v>30</v>
      </c>
      <c r="I144" s="15"/>
      <c r="J144" s="15"/>
      <c r="K144" s="15"/>
    </row>
    <row r="145" spans="1:11" ht="30.75" thickBot="1" x14ac:dyDescent="0.25">
      <c r="A145" s="13"/>
      <c r="B145" s="17" t="s">
        <v>109</v>
      </c>
      <c r="C145" s="17" t="s">
        <v>30</v>
      </c>
      <c r="D145" s="15"/>
      <c r="E145" s="15"/>
      <c r="F145" s="15">
        <v>0</v>
      </c>
      <c r="G145" s="17" t="s">
        <v>30</v>
      </c>
      <c r="H145" s="17" t="s">
        <v>30</v>
      </c>
      <c r="I145" s="15"/>
      <c r="J145" s="15"/>
      <c r="K145" s="15"/>
    </row>
    <row r="146" spans="1:11" ht="15.75" thickBot="1" x14ac:dyDescent="0.25">
      <c r="A146" s="13"/>
      <c r="B146" s="17" t="s">
        <v>110</v>
      </c>
      <c r="C146" s="17" t="s">
        <v>30</v>
      </c>
      <c r="D146" s="15"/>
      <c r="E146" s="15"/>
      <c r="F146" s="15"/>
      <c r="G146" s="17" t="s">
        <v>30</v>
      </c>
      <c r="H146" s="17" t="s">
        <v>30</v>
      </c>
      <c r="I146" s="15"/>
      <c r="J146" s="15"/>
      <c r="K146" s="15"/>
    </row>
    <row r="147" spans="1:11" ht="15.75" thickBot="1" x14ac:dyDescent="0.25">
      <c r="A147" s="13"/>
      <c r="B147" s="17" t="s">
        <v>111</v>
      </c>
      <c r="C147" s="17" t="s">
        <v>30</v>
      </c>
      <c r="D147" s="15"/>
      <c r="E147" s="15"/>
      <c r="F147" s="15"/>
      <c r="G147" s="17" t="s">
        <v>30</v>
      </c>
      <c r="H147" s="17" t="s">
        <v>30</v>
      </c>
      <c r="I147" s="15"/>
      <c r="J147" s="15"/>
      <c r="K147" s="15"/>
    </row>
    <row r="148" spans="1:11" ht="15.75" thickBot="1" x14ac:dyDescent="0.25">
      <c r="A148" s="105" t="s">
        <v>288</v>
      </c>
      <c r="B148" s="106"/>
      <c r="C148" s="106"/>
      <c r="D148" s="106"/>
      <c r="E148" s="106"/>
      <c r="F148" s="106"/>
      <c r="G148" s="106"/>
      <c r="H148" s="107"/>
      <c r="I148" s="15"/>
      <c r="J148" s="15"/>
      <c r="K148" s="15"/>
    </row>
    <row r="149" spans="1:11" ht="15.75" thickBot="1" x14ac:dyDescent="0.25">
      <c r="A149" s="21">
        <v>2</v>
      </c>
      <c r="B149" s="17" t="s">
        <v>113</v>
      </c>
      <c r="C149" s="17" t="s">
        <v>30</v>
      </c>
      <c r="D149" s="15"/>
      <c r="E149" s="15"/>
      <c r="F149" s="15">
        <v>0</v>
      </c>
      <c r="G149" s="17" t="s">
        <v>30</v>
      </c>
      <c r="H149" s="17" t="s">
        <v>30</v>
      </c>
      <c r="I149" s="15"/>
      <c r="J149" s="15"/>
      <c r="K149" s="15"/>
    </row>
    <row r="150" spans="1:11" ht="15.75" thickBot="1" x14ac:dyDescent="0.25">
      <c r="A150" s="105" t="s">
        <v>212</v>
      </c>
      <c r="B150" s="106"/>
      <c r="C150" s="106"/>
      <c r="D150" s="106"/>
      <c r="E150" s="106"/>
      <c r="F150" s="106"/>
      <c r="G150" s="106"/>
      <c r="H150" s="107"/>
      <c r="I150" s="15"/>
      <c r="J150" s="15"/>
      <c r="K150" s="15"/>
    </row>
    <row r="151" spans="1:11" ht="15.75" thickBot="1" x14ac:dyDescent="0.25">
      <c r="A151" s="105" t="s">
        <v>115</v>
      </c>
      <c r="B151" s="106"/>
      <c r="C151" s="106"/>
      <c r="D151" s="106"/>
      <c r="E151" s="106"/>
      <c r="F151" s="106"/>
      <c r="G151" s="106"/>
      <c r="H151" s="107"/>
      <c r="I151" s="15"/>
      <c r="J151" s="15"/>
      <c r="K151" s="15"/>
    </row>
    <row r="152" spans="1:11" ht="15.75" thickBot="1" x14ac:dyDescent="0.25">
      <c r="A152" s="21">
        <v>2.1</v>
      </c>
      <c r="B152" s="17" t="s">
        <v>116</v>
      </c>
      <c r="C152" s="15"/>
      <c r="D152" s="15"/>
      <c r="E152" s="15"/>
      <c r="F152" s="15"/>
      <c r="G152" s="15"/>
      <c r="H152" s="15"/>
      <c r="I152" s="15"/>
      <c r="J152" s="15"/>
      <c r="K152" s="15"/>
    </row>
    <row r="153" spans="1:11" ht="15.75" thickBot="1" x14ac:dyDescent="0.25">
      <c r="A153" s="13"/>
      <c r="B153" s="17" t="s">
        <v>117</v>
      </c>
      <c r="C153" s="15"/>
      <c r="D153" s="15"/>
      <c r="E153" s="15"/>
      <c r="F153" s="15">
        <v>0</v>
      </c>
      <c r="G153" s="15"/>
      <c r="H153" s="15"/>
      <c r="I153" s="15"/>
      <c r="J153" s="15"/>
      <c r="K153" s="15"/>
    </row>
    <row r="154" spans="1:11" ht="15.75" thickBot="1" x14ac:dyDescent="0.25">
      <c r="A154" s="105" t="s">
        <v>118</v>
      </c>
      <c r="B154" s="106"/>
      <c r="C154" s="106"/>
      <c r="D154" s="106"/>
      <c r="E154" s="106"/>
      <c r="F154" s="106"/>
      <c r="G154" s="106"/>
      <c r="H154" s="107"/>
      <c r="I154" s="15"/>
      <c r="J154" s="15"/>
      <c r="K154" s="15"/>
    </row>
    <row r="155" spans="1:11" ht="15.75" thickBot="1" x14ac:dyDescent="0.25">
      <c r="A155" s="13"/>
      <c r="B155" s="17" t="s">
        <v>119</v>
      </c>
      <c r="C155" s="15"/>
      <c r="D155" s="15"/>
      <c r="E155" s="15"/>
      <c r="F155" s="15">
        <v>0</v>
      </c>
      <c r="G155" s="15"/>
      <c r="H155" s="15"/>
      <c r="I155" s="15"/>
      <c r="J155" s="15"/>
      <c r="K155" s="15"/>
    </row>
    <row r="156" spans="1:11" ht="15.75" thickBot="1" x14ac:dyDescent="0.25">
      <c r="A156" s="13"/>
      <c r="B156" s="17" t="s">
        <v>120</v>
      </c>
      <c r="C156" s="15"/>
      <c r="D156" s="15"/>
      <c r="E156" s="15"/>
      <c r="F156" s="15"/>
      <c r="G156" s="15"/>
      <c r="H156" s="15"/>
      <c r="I156" s="15"/>
      <c r="J156" s="15"/>
      <c r="K156" s="15"/>
    </row>
    <row r="157" spans="1:11" ht="15.75" thickBot="1" x14ac:dyDescent="0.25">
      <c r="A157" s="21">
        <v>2.2000000000000002</v>
      </c>
      <c r="B157" s="17" t="s">
        <v>121</v>
      </c>
      <c r="C157" s="17" t="s">
        <v>30</v>
      </c>
      <c r="D157" s="15"/>
      <c r="E157" s="15"/>
      <c r="F157" s="15"/>
      <c r="G157" s="17" t="s">
        <v>30</v>
      </c>
      <c r="H157" s="17" t="s">
        <v>30</v>
      </c>
      <c r="I157" s="15"/>
      <c r="J157" s="15"/>
      <c r="K157" s="15"/>
    </row>
    <row r="158" spans="1:11" ht="18.75" customHeight="1" x14ac:dyDescent="0.2">
      <c r="A158" s="274" t="s">
        <v>213</v>
      </c>
      <c r="B158" s="274"/>
      <c r="C158" s="274"/>
      <c r="D158" s="274"/>
      <c r="E158" s="274"/>
      <c r="F158" s="274"/>
      <c r="G158" s="274"/>
      <c r="H158" s="274"/>
      <c r="I158" s="274"/>
      <c r="J158" s="274"/>
      <c r="K158" s="274"/>
    </row>
    <row r="159" spans="1:11" ht="18.75" customHeight="1" x14ac:dyDescent="0.2">
      <c r="A159" s="109" t="s">
        <v>347</v>
      </c>
      <c r="B159" s="109"/>
      <c r="C159" s="109"/>
      <c r="D159" s="109"/>
      <c r="E159" s="109"/>
      <c r="F159" s="109"/>
      <c r="G159" s="109"/>
      <c r="H159" s="109"/>
      <c r="I159" s="109"/>
      <c r="J159" s="109"/>
      <c r="K159" s="109"/>
    </row>
    <row r="160" spans="1:11" ht="18.75" customHeight="1" x14ac:dyDescent="0.2">
      <c r="A160" s="109" t="s">
        <v>124</v>
      </c>
      <c r="B160" s="109"/>
      <c r="C160" s="109"/>
      <c r="D160" s="109"/>
      <c r="E160" s="109"/>
      <c r="F160" s="109"/>
      <c r="G160" s="109"/>
      <c r="H160" s="109"/>
      <c r="I160" s="109"/>
      <c r="J160" s="109"/>
      <c r="K160" s="109"/>
    </row>
    <row r="161" spans="1:11" ht="37.5" customHeight="1" x14ac:dyDescent="0.2">
      <c r="A161" s="46" t="s">
        <v>348</v>
      </c>
      <c r="B161" s="46"/>
      <c r="C161" s="46"/>
      <c r="D161" s="46"/>
      <c r="E161" s="46"/>
      <c r="F161" s="46"/>
      <c r="G161" s="46"/>
      <c r="H161" s="46"/>
      <c r="I161" s="46"/>
      <c r="J161" s="46"/>
      <c r="K161" s="46"/>
    </row>
    <row r="162" spans="1:11" ht="93.75" customHeight="1" x14ac:dyDescent="0.2">
      <c r="A162" s="46" t="s">
        <v>349</v>
      </c>
      <c r="B162" s="46"/>
      <c r="C162" s="46"/>
      <c r="D162" s="46"/>
      <c r="E162" s="46"/>
      <c r="F162" s="46"/>
      <c r="G162" s="46"/>
      <c r="H162" s="46"/>
      <c r="I162" s="46"/>
      <c r="J162" s="46"/>
      <c r="K162" s="46"/>
    </row>
    <row r="163" spans="1:11" ht="56.25" customHeight="1" x14ac:dyDescent="0.2">
      <c r="A163" s="46" t="s">
        <v>350</v>
      </c>
      <c r="B163" s="46"/>
      <c r="C163" s="46"/>
      <c r="D163" s="46"/>
      <c r="E163" s="46"/>
      <c r="F163" s="46"/>
      <c r="G163" s="46"/>
      <c r="H163" s="46"/>
      <c r="I163" s="46"/>
      <c r="J163" s="46"/>
      <c r="K163" s="46"/>
    </row>
    <row r="164" spans="1:11" ht="37.5" customHeight="1" x14ac:dyDescent="0.2">
      <c r="A164" s="46" t="s">
        <v>351</v>
      </c>
      <c r="B164" s="46"/>
      <c r="C164" s="46"/>
      <c r="D164" s="46"/>
      <c r="E164" s="46"/>
      <c r="F164" s="46"/>
      <c r="G164" s="46"/>
      <c r="H164" s="46"/>
      <c r="I164" s="46"/>
      <c r="J164" s="46"/>
      <c r="K164" s="46"/>
    </row>
    <row r="165" spans="1:11" ht="15" x14ac:dyDescent="0.2">
      <c r="A165" s="40"/>
      <c r="B165" s="40"/>
      <c r="C165" s="40"/>
      <c r="D165" s="40"/>
      <c r="E165" s="40"/>
      <c r="F165" s="40"/>
      <c r="G165" s="40"/>
      <c r="H165" s="40"/>
      <c r="I165" s="40"/>
      <c r="J165" s="40"/>
      <c r="K165" s="40"/>
    </row>
    <row r="166" spans="1:11" ht="18.75" x14ac:dyDescent="0.2">
      <c r="A166" s="110"/>
      <c r="B166" s="22" t="s">
        <v>129</v>
      </c>
      <c r="C166" s="109"/>
      <c r="D166" s="109"/>
      <c r="E166" s="109"/>
      <c r="F166" s="109"/>
      <c r="G166" s="110"/>
      <c r="H166" s="109" t="s">
        <v>131</v>
      </c>
      <c r="I166" s="109"/>
      <c r="J166" s="109"/>
      <c r="K166" s="110"/>
    </row>
    <row r="167" spans="1:11" ht="19.5" thickBot="1" x14ac:dyDescent="0.25">
      <c r="A167" s="110"/>
      <c r="B167" s="22" t="s">
        <v>130</v>
      </c>
      <c r="C167" s="111"/>
      <c r="D167" s="111"/>
      <c r="E167" s="111"/>
      <c r="F167" s="111"/>
      <c r="G167" s="110"/>
      <c r="H167" s="109"/>
      <c r="I167" s="109"/>
      <c r="J167" s="109"/>
      <c r="K167" s="110"/>
    </row>
    <row r="168" spans="1:11" ht="15" x14ac:dyDescent="0.2">
      <c r="A168" s="3"/>
      <c r="B168" s="3"/>
      <c r="C168" s="3"/>
      <c r="D168" s="3"/>
      <c r="E168" s="3"/>
      <c r="F168" s="3"/>
      <c r="G168" s="3"/>
      <c r="H168" s="3"/>
      <c r="I168" s="3"/>
      <c r="J168" s="3"/>
      <c r="K168" s="3"/>
    </row>
  </sheetData>
  <mergeCells count="94">
    <mergeCell ref="K166:K167"/>
    <mergeCell ref="A162:K162"/>
    <mergeCell ref="A163:K163"/>
    <mergeCell ref="A164:K164"/>
    <mergeCell ref="A166:A167"/>
    <mergeCell ref="C166:C167"/>
    <mergeCell ref="D166:D167"/>
    <mergeCell ref="E166:E167"/>
    <mergeCell ref="F166:F167"/>
    <mergeCell ref="G166:G167"/>
    <mergeCell ref="H166:J167"/>
    <mergeCell ref="A151:H151"/>
    <mergeCell ref="A154:H154"/>
    <mergeCell ref="A158:K158"/>
    <mergeCell ref="A159:K159"/>
    <mergeCell ref="A160:K160"/>
    <mergeCell ref="A161:K161"/>
    <mergeCell ref="A137:K137"/>
    <mergeCell ref="A138:K138"/>
    <mergeCell ref="A139:K139"/>
    <mergeCell ref="A140:K140"/>
    <mergeCell ref="A148:H148"/>
    <mergeCell ref="A150:H150"/>
    <mergeCell ref="A101:K101"/>
    <mergeCell ref="A102:K102"/>
    <mergeCell ref="A133:K133"/>
    <mergeCell ref="A134:K134"/>
    <mergeCell ref="A135:K135"/>
    <mergeCell ref="A136:K136"/>
    <mergeCell ref="A92:K92"/>
    <mergeCell ref="A93:K93"/>
    <mergeCell ref="A94:K94"/>
    <mergeCell ref="A95:K95"/>
    <mergeCell ref="A99:K99"/>
    <mergeCell ref="A100:K100"/>
    <mergeCell ref="A84:K84"/>
    <mergeCell ref="A85:K85"/>
    <mergeCell ref="A86:K86"/>
    <mergeCell ref="A87:K87"/>
    <mergeCell ref="A88:K88"/>
    <mergeCell ref="A89:A90"/>
    <mergeCell ref="B89:B90"/>
    <mergeCell ref="C89:E89"/>
    <mergeCell ref="F89:H89"/>
    <mergeCell ref="I89:K89"/>
    <mergeCell ref="A77:K77"/>
    <mergeCell ref="C78:E78"/>
    <mergeCell ref="F78:H78"/>
    <mergeCell ref="I78:K78"/>
    <mergeCell ref="A82:K82"/>
    <mergeCell ref="A83:K83"/>
    <mergeCell ref="A69:K69"/>
    <mergeCell ref="A70:K70"/>
    <mergeCell ref="C71:E71"/>
    <mergeCell ref="F71:H71"/>
    <mergeCell ref="I71:K71"/>
    <mergeCell ref="A76:K76"/>
    <mergeCell ref="C47:E47"/>
    <mergeCell ref="F47:H47"/>
    <mergeCell ref="I47:K47"/>
    <mergeCell ref="A53:K53"/>
    <mergeCell ref="C54:E54"/>
    <mergeCell ref="F54:H54"/>
    <mergeCell ref="I54:K54"/>
    <mergeCell ref="A31:E31"/>
    <mergeCell ref="A38:E38"/>
    <mergeCell ref="A44:K44"/>
    <mergeCell ref="A45:A46"/>
    <mergeCell ref="B45:B46"/>
    <mergeCell ref="C45:E45"/>
    <mergeCell ref="F45:H45"/>
    <mergeCell ref="I45:K45"/>
    <mergeCell ref="A17:K17"/>
    <mergeCell ref="A18:K18"/>
    <mergeCell ref="A19:K19"/>
    <mergeCell ref="A20:K20"/>
    <mergeCell ref="A21:K21"/>
    <mergeCell ref="A25:K25"/>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7"/>
  <sheetViews>
    <sheetView workbookViewId="0">
      <selection activeCell="C14" sqref="C14"/>
    </sheetView>
  </sheetViews>
  <sheetFormatPr defaultRowHeight="12.75" x14ac:dyDescent="0.2"/>
  <cols>
    <col min="2" max="2" width="45.28515625" customWidth="1"/>
    <col min="3" max="10" width="10.42578125" customWidth="1"/>
  </cols>
  <sheetData>
    <row r="1" spans="1:11" ht="15" x14ac:dyDescent="0.2">
      <c r="A1" s="3"/>
      <c r="B1" s="3"/>
      <c r="C1" s="3"/>
      <c r="D1" s="3"/>
      <c r="E1" s="3"/>
      <c r="F1" s="3"/>
      <c r="G1" s="3"/>
      <c r="H1" s="167" t="s">
        <v>132</v>
      </c>
      <c r="I1" s="167"/>
      <c r="J1" s="167"/>
      <c r="K1" s="167"/>
    </row>
    <row r="2" spans="1:11" ht="22.5" customHeight="1" x14ac:dyDescent="0.2">
      <c r="A2" s="3"/>
      <c r="B2" s="3"/>
      <c r="C2" s="3"/>
      <c r="D2" s="3"/>
      <c r="E2" s="3"/>
      <c r="F2" s="3"/>
      <c r="G2" s="3"/>
      <c r="H2" s="42" t="s">
        <v>133</v>
      </c>
      <c r="I2" s="42"/>
      <c r="J2" s="42"/>
      <c r="K2" s="42"/>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19.5" thickBot="1" x14ac:dyDescent="0.25">
      <c r="A8" s="1">
        <v>3</v>
      </c>
      <c r="B8" s="2">
        <v>1014040</v>
      </c>
      <c r="C8" s="1">
        <v>824</v>
      </c>
      <c r="D8" s="44" t="s">
        <v>352</v>
      </c>
      <c r="E8" s="44"/>
      <c r="F8" s="44"/>
      <c r="G8" s="44"/>
      <c r="H8" s="44"/>
      <c r="I8" s="44"/>
      <c r="J8" s="44"/>
      <c r="K8" s="44"/>
    </row>
    <row r="9" spans="1:11" ht="15" x14ac:dyDescent="0.2">
      <c r="A9" s="3"/>
      <c r="B9" s="5" t="s">
        <v>1</v>
      </c>
      <c r="C9" s="5" t="s">
        <v>5</v>
      </c>
      <c r="D9" s="3"/>
      <c r="E9" s="3"/>
      <c r="F9" s="3"/>
      <c r="G9" s="3"/>
      <c r="H9" s="3"/>
      <c r="I9" s="3"/>
      <c r="J9" s="3"/>
      <c r="K9" s="3"/>
    </row>
    <row r="10" spans="1:11" ht="51.75" customHeight="1" x14ac:dyDescent="0.2">
      <c r="A10" s="1">
        <v>4</v>
      </c>
      <c r="B10" s="1" t="s">
        <v>6</v>
      </c>
      <c r="C10" s="320" t="s">
        <v>353</v>
      </c>
      <c r="D10" s="320"/>
      <c r="E10" s="320"/>
      <c r="F10" s="320"/>
      <c r="G10" s="320"/>
      <c r="H10" s="320"/>
      <c r="I10" s="320"/>
      <c r="J10" s="320"/>
      <c r="K10" s="320"/>
    </row>
    <row r="11" spans="1:11" ht="18.75" customHeight="1" x14ac:dyDescent="0.2">
      <c r="A11" s="1">
        <v>5</v>
      </c>
      <c r="B11" s="46" t="s">
        <v>8</v>
      </c>
      <c r="C11" s="46"/>
      <c r="D11" s="46"/>
      <c r="E11" s="46"/>
      <c r="F11" s="46"/>
      <c r="G11" s="46"/>
      <c r="H11" s="46"/>
      <c r="I11" s="46"/>
      <c r="J11" s="46"/>
      <c r="K11" s="46"/>
    </row>
    <row r="12" spans="1:11" ht="16.5" thickBot="1" x14ac:dyDescent="0.25">
      <c r="A12" s="48" t="s">
        <v>354</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18</v>
      </c>
      <c r="H14" s="7" t="s">
        <v>17</v>
      </c>
      <c r="I14" s="7" t="s">
        <v>19</v>
      </c>
      <c r="J14" s="7" t="s">
        <v>20</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9">
        <v>1</v>
      </c>
      <c r="B16" s="10" t="s">
        <v>21</v>
      </c>
      <c r="C16" s="11">
        <v>4768.8</v>
      </c>
      <c r="D16" s="11">
        <v>76</v>
      </c>
      <c r="E16" s="12">
        <v>4844.8</v>
      </c>
      <c r="F16" s="11">
        <v>4682.8</v>
      </c>
      <c r="G16" s="11">
        <v>224.1</v>
      </c>
      <c r="H16" s="12">
        <v>4906.8999999999996</v>
      </c>
      <c r="I16" s="11">
        <v>-86</v>
      </c>
      <c r="J16" s="11">
        <v>148.1</v>
      </c>
      <c r="K16" s="12">
        <v>62.1</v>
      </c>
    </row>
    <row r="17" spans="1:11" ht="16.5" customHeight="1" x14ac:dyDescent="0.2">
      <c r="A17" s="204" t="s">
        <v>424</v>
      </c>
      <c r="B17" s="204"/>
      <c r="C17" s="204"/>
      <c r="D17" s="204"/>
      <c r="E17" s="204"/>
      <c r="F17" s="204"/>
      <c r="G17" s="204"/>
      <c r="H17" s="204"/>
      <c r="I17" s="204"/>
      <c r="J17" s="204"/>
      <c r="K17" s="204"/>
    </row>
    <row r="18" spans="1:11" ht="18.75" customHeight="1" x14ac:dyDescent="0.2">
      <c r="A18" s="55" t="s">
        <v>230</v>
      </c>
      <c r="B18" s="55"/>
      <c r="C18" s="55"/>
      <c r="D18" s="55"/>
      <c r="E18" s="55"/>
      <c r="F18" s="55"/>
      <c r="G18" s="55"/>
      <c r="H18" s="55"/>
      <c r="I18" s="55"/>
      <c r="J18" s="55"/>
      <c r="K18" s="55"/>
    </row>
    <row r="19" spans="1:11" ht="56.25" customHeight="1" x14ac:dyDescent="0.2">
      <c r="A19" s="55" t="s">
        <v>425</v>
      </c>
      <c r="B19" s="55"/>
      <c r="C19" s="55"/>
      <c r="D19" s="55"/>
      <c r="E19" s="55"/>
      <c r="F19" s="55"/>
      <c r="G19" s="55"/>
      <c r="H19" s="55"/>
      <c r="I19" s="55"/>
      <c r="J19" s="55"/>
      <c r="K19" s="55"/>
    </row>
    <row r="20" spans="1:11" ht="37.5" customHeight="1" thickBot="1" x14ac:dyDescent="0.25">
      <c r="A20" s="56" t="s">
        <v>426</v>
      </c>
      <c r="B20" s="56"/>
      <c r="C20" s="56"/>
      <c r="D20" s="56"/>
      <c r="E20" s="56"/>
      <c r="F20" s="56"/>
      <c r="G20" s="56"/>
      <c r="H20" s="56"/>
      <c r="I20" s="56"/>
      <c r="J20" s="56"/>
      <c r="K20" s="56"/>
    </row>
    <row r="21" spans="1:11" ht="16.5" thickBot="1" x14ac:dyDescent="0.25">
      <c r="A21" s="13"/>
      <c r="B21" s="14" t="s">
        <v>26</v>
      </c>
      <c r="C21" s="15"/>
      <c r="D21" s="15"/>
      <c r="E21" s="15"/>
      <c r="F21" s="15"/>
      <c r="G21" s="15"/>
      <c r="H21" s="15"/>
      <c r="I21" s="15"/>
      <c r="J21" s="15"/>
      <c r="K21" s="15"/>
    </row>
    <row r="22" spans="1:11" ht="16.5" thickBot="1" x14ac:dyDescent="0.25">
      <c r="A22" s="159">
        <v>1</v>
      </c>
      <c r="B22" s="17" t="s">
        <v>356</v>
      </c>
      <c r="C22" s="231">
        <v>4768.8</v>
      </c>
      <c r="D22" s="11">
        <v>76</v>
      </c>
      <c r="E22" s="232">
        <v>4844.8</v>
      </c>
      <c r="F22" s="231">
        <v>4682.8</v>
      </c>
      <c r="G22" s="11">
        <v>224.1</v>
      </c>
      <c r="H22" s="232">
        <v>4906.8999999999996</v>
      </c>
      <c r="I22" s="11">
        <v>-86</v>
      </c>
      <c r="J22" s="11">
        <v>148.1</v>
      </c>
      <c r="K22" s="12">
        <v>62.1</v>
      </c>
    </row>
    <row r="23" spans="1:11" ht="16.5" thickBot="1" x14ac:dyDescent="0.25">
      <c r="A23" s="243" t="s">
        <v>235</v>
      </c>
      <c r="B23" s="243"/>
      <c r="C23" s="243"/>
      <c r="D23" s="243"/>
      <c r="E23" s="243"/>
      <c r="F23" s="243"/>
      <c r="G23" s="243"/>
      <c r="H23" s="243"/>
      <c r="I23" s="243"/>
      <c r="J23" s="243"/>
      <c r="K23" s="243"/>
    </row>
    <row r="24" spans="1:11" ht="36.75" thickBot="1" x14ac:dyDescent="0.25">
      <c r="A24" s="18" t="s">
        <v>10</v>
      </c>
      <c r="B24" s="19" t="s">
        <v>11</v>
      </c>
      <c r="C24" s="20" t="s">
        <v>12</v>
      </c>
      <c r="D24" s="20" t="s">
        <v>13</v>
      </c>
      <c r="E24" s="20" t="s">
        <v>14</v>
      </c>
      <c r="F24" s="3"/>
      <c r="G24" s="3"/>
      <c r="H24" s="3"/>
      <c r="I24" s="3"/>
      <c r="J24" s="3"/>
      <c r="K24" s="3"/>
    </row>
    <row r="25" spans="1:11" ht="16.5" thickBot="1" x14ac:dyDescent="0.25">
      <c r="A25" s="21">
        <v>1</v>
      </c>
      <c r="B25" s="17" t="s">
        <v>29</v>
      </c>
      <c r="C25" s="17" t="s">
        <v>30</v>
      </c>
      <c r="D25" s="234">
        <v>24.6</v>
      </c>
      <c r="E25" s="17" t="s">
        <v>30</v>
      </c>
      <c r="F25" s="3"/>
      <c r="G25" s="3"/>
      <c r="H25" s="3"/>
      <c r="I25" s="3"/>
      <c r="J25" s="3"/>
      <c r="K25" s="3"/>
    </row>
    <row r="26" spans="1:11" ht="16.5" thickBot="1" x14ac:dyDescent="0.25">
      <c r="A26" s="13"/>
      <c r="B26" s="17" t="s">
        <v>26</v>
      </c>
      <c r="C26" s="15"/>
      <c r="D26" s="234"/>
      <c r="E26" s="15"/>
      <c r="F26" s="3"/>
      <c r="G26" s="3"/>
      <c r="H26" s="3"/>
      <c r="I26" s="3"/>
      <c r="J26" s="3"/>
      <c r="K26" s="3"/>
    </row>
    <row r="27" spans="1:11" ht="16.5" thickBot="1" x14ac:dyDescent="0.25">
      <c r="A27" s="21">
        <v>1.1000000000000001</v>
      </c>
      <c r="B27" s="17" t="s">
        <v>31</v>
      </c>
      <c r="C27" s="17" t="s">
        <v>30</v>
      </c>
      <c r="D27" s="234">
        <v>24.6</v>
      </c>
      <c r="E27" s="17" t="s">
        <v>30</v>
      </c>
      <c r="F27" s="3"/>
      <c r="G27" s="3"/>
      <c r="H27" s="3"/>
      <c r="I27" s="3"/>
      <c r="J27" s="3"/>
      <c r="K27" s="3"/>
    </row>
    <row r="28" spans="1:11" ht="16.5" thickBot="1" x14ac:dyDescent="0.25">
      <c r="A28" s="21">
        <v>1.2</v>
      </c>
      <c r="B28" s="17" t="s">
        <v>32</v>
      </c>
      <c r="C28" s="17" t="s">
        <v>30</v>
      </c>
      <c r="D28" s="234"/>
      <c r="E28" s="17" t="s">
        <v>30</v>
      </c>
      <c r="F28" s="3"/>
      <c r="G28" s="3"/>
      <c r="H28" s="3"/>
      <c r="I28" s="3"/>
      <c r="J28" s="3"/>
      <c r="K28" s="3"/>
    </row>
    <row r="29" spans="1:11" ht="54" customHeight="1" thickBot="1" x14ac:dyDescent="0.25">
      <c r="A29" s="244" t="s">
        <v>357</v>
      </c>
      <c r="B29" s="245"/>
      <c r="C29" s="245"/>
      <c r="D29" s="245"/>
      <c r="E29" s="246"/>
      <c r="F29" s="3"/>
      <c r="G29" s="3"/>
      <c r="H29" s="3"/>
      <c r="I29" s="3"/>
      <c r="J29" s="3"/>
      <c r="K29" s="3"/>
    </row>
    <row r="30" spans="1:11" ht="16.5" thickBot="1" x14ac:dyDescent="0.25">
      <c r="A30" s="21">
        <v>2</v>
      </c>
      <c r="B30" s="17" t="s">
        <v>34</v>
      </c>
      <c r="C30" s="11">
        <v>76</v>
      </c>
      <c r="D30" s="11">
        <v>320.7</v>
      </c>
      <c r="E30" s="11">
        <v>244.7</v>
      </c>
      <c r="F30" s="3"/>
      <c r="G30" s="3"/>
      <c r="H30" s="3"/>
      <c r="I30" s="3"/>
      <c r="J30" s="3"/>
      <c r="K30" s="3"/>
    </row>
    <row r="31" spans="1:11" ht="16.5" thickBot="1" x14ac:dyDescent="0.25">
      <c r="A31" s="13"/>
      <c r="B31" s="17" t="s">
        <v>26</v>
      </c>
      <c r="C31" s="11"/>
      <c r="D31" s="11"/>
      <c r="E31" s="11"/>
      <c r="F31" s="3"/>
      <c r="G31" s="3"/>
      <c r="H31" s="3"/>
      <c r="I31" s="3"/>
      <c r="J31" s="3"/>
      <c r="K31" s="3"/>
    </row>
    <row r="32" spans="1:11" ht="16.5" thickBot="1" x14ac:dyDescent="0.25">
      <c r="A32" s="21">
        <v>2.1</v>
      </c>
      <c r="B32" s="17" t="s">
        <v>31</v>
      </c>
      <c r="C32" s="11">
        <v>76</v>
      </c>
      <c r="D32" s="11">
        <v>320.7</v>
      </c>
      <c r="E32" s="11">
        <v>244.7</v>
      </c>
      <c r="F32" s="3"/>
      <c r="G32" s="3"/>
      <c r="H32" s="3"/>
      <c r="I32" s="3"/>
      <c r="J32" s="3"/>
      <c r="K32" s="3"/>
    </row>
    <row r="33" spans="1:11" ht="16.5" thickBot="1" x14ac:dyDescent="0.25">
      <c r="A33" s="21">
        <v>2.2000000000000002</v>
      </c>
      <c r="B33" s="17" t="s">
        <v>35</v>
      </c>
      <c r="C33" s="11"/>
      <c r="D33" s="11"/>
      <c r="E33" s="11">
        <v>0</v>
      </c>
      <c r="F33" s="3"/>
      <c r="G33" s="3"/>
      <c r="H33" s="3"/>
      <c r="I33" s="3"/>
      <c r="J33" s="3"/>
      <c r="K33" s="3"/>
    </row>
    <row r="34" spans="1:11" ht="16.5" thickBot="1" x14ac:dyDescent="0.25">
      <c r="A34" s="21">
        <v>2.2999999999999998</v>
      </c>
      <c r="B34" s="17" t="s">
        <v>36</v>
      </c>
      <c r="C34" s="11"/>
      <c r="D34" s="11"/>
      <c r="E34" s="11">
        <v>0</v>
      </c>
      <c r="F34" s="3"/>
      <c r="G34" s="3"/>
      <c r="H34" s="3"/>
      <c r="I34" s="3"/>
      <c r="J34" s="3"/>
      <c r="K34" s="3"/>
    </row>
    <row r="35" spans="1:11" ht="16.5" thickBot="1" x14ac:dyDescent="0.25">
      <c r="A35" s="21">
        <v>2.4</v>
      </c>
      <c r="B35" s="17" t="s">
        <v>37</v>
      </c>
      <c r="C35" s="11">
        <v>0</v>
      </c>
      <c r="D35" s="11">
        <v>0</v>
      </c>
      <c r="E35" s="11">
        <v>0</v>
      </c>
      <c r="F35" s="3"/>
      <c r="G35" s="3"/>
      <c r="H35" s="3"/>
      <c r="I35" s="3"/>
      <c r="J35" s="3"/>
      <c r="K35" s="3"/>
    </row>
    <row r="36" spans="1:11" ht="72.75" customHeight="1" thickBot="1" x14ac:dyDescent="0.25">
      <c r="A36" s="244" t="s">
        <v>358</v>
      </c>
      <c r="B36" s="245"/>
      <c r="C36" s="245"/>
      <c r="D36" s="245"/>
      <c r="E36" s="246"/>
      <c r="F36" s="3"/>
      <c r="G36" s="3"/>
      <c r="H36" s="3"/>
      <c r="I36" s="3"/>
      <c r="J36" s="3"/>
      <c r="K36" s="3"/>
    </row>
    <row r="37" spans="1:11" ht="16.5" thickBot="1" x14ac:dyDescent="0.25">
      <c r="A37" s="21">
        <v>3</v>
      </c>
      <c r="B37" s="17" t="s">
        <v>39</v>
      </c>
      <c r="C37" s="17" t="s">
        <v>30</v>
      </c>
      <c r="D37" s="234">
        <v>121.2</v>
      </c>
      <c r="E37" s="17" t="s">
        <v>30</v>
      </c>
      <c r="F37" s="3"/>
      <c r="G37" s="3"/>
      <c r="H37" s="3"/>
      <c r="I37" s="3"/>
      <c r="J37" s="3"/>
      <c r="K37" s="3"/>
    </row>
    <row r="38" spans="1:11" ht="16.5" thickBot="1" x14ac:dyDescent="0.25">
      <c r="A38" s="13"/>
      <c r="B38" s="17" t="s">
        <v>26</v>
      </c>
      <c r="C38" s="15"/>
      <c r="D38" s="234"/>
      <c r="E38" s="15"/>
      <c r="F38" s="3"/>
      <c r="G38" s="3"/>
      <c r="H38" s="3"/>
      <c r="I38" s="3"/>
      <c r="J38" s="3"/>
      <c r="K38" s="3"/>
    </row>
    <row r="39" spans="1:11" ht="16.5" thickBot="1" x14ac:dyDescent="0.25">
      <c r="A39" s="21">
        <v>3.1</v>
      </c>
      <c r="B39" s="17" t="s">
        <v>31</v>
      </c>
      <c r="C39" s="17" t="s">
        <v>30</v>
      </c>
      <c r="D39" s="234">
        <v>121.2</v>
      </c>
      <c r="E39" s="17" t="s">
        <v>30</v>
      </c>
      <c r="F39" s="3"/>
      <c r="G39" s="3"/>
      <c r="H39" s="3"/>
      <c r="I39" s="3"/>
      <c r="J39" s="3"/>
      <c r="K39" s="3"/>
    </row>
    <row r="40" spans="1:11" ht="16.5" thickBot="1" x14ac:dyDescent="0.25">
      <c r="A40" s="21">
        <v>3.2</v>
      </c>
      <c r="B40" s="17" t="s">
        <v>37</v>
      </c>
      <c r="C40" s="17" t="s">
        <v>30</v>
      </c>
      <c r="D40" s="234">
        <v>0</v>
      </c>
      <c r="E40" s="17" t="s">
        <v>30</v>
      </c>
      <c r="F40" s="3"/>
      <c r="G40" s="3"/>
      <c r="H40" s="3"/>
      <c r="I40" s="3"/>
      <c r="J40" s="3"/>
      <c r="K40" s="3"/>
    </row>
    <row r="41" spans="1:11" ht="15" x14ac:dyDescent="0.2">
      <c r="A41" s="3"/>
      <c r="B41" s="3"/>
      <c r="C41" s="3"/>
      <c r="D41" s="3"/>
      <c r="E41" s="3"/>
      <c r="F41" s="3"/>
      <c r="G41" s="3"/>
      <c r="H41" s="3"/>
      <c r="I41" s="3"/>
      <c r="J41" s="3"/>
      <c r="K41" s="3"/>
    </row>
    <row r="42" spans="1:11" ht="15.75" customHeight="1" x14ac:dyDescent="0.2">
      <c r="A42" s="47" t="s">
        <v>40</v>
      </c>
      <c r="B42" s="47"/>
      <c r="C42" s="47"/>
      <c r="D42" s="47"/>
      <c r="E42" s="47"/>
      <c r="F42" s="47"/>
      <c r="G42" s="47"/>
      <c r="H42" s="47"/>
      <c r="I42" s="47"/>
      <c r="J42" s="47"/>
      <c r="K42" s="47"/>
    </row>
    <row r="43" spans="1:11" ht="15.75" thickBot="1" x14ac:dyDescent="0.25">
      <c r="A43" s="3"/>
      <c r="B43" s="3"/>
      <c r="C43" s="3"/>
      <c r="D43" s="3"/>
      <c r="E43" s="3"/>
      <c r="F43" s="3"/>
      <c r="G43" s="3"/>
      <c r="H43" s="3"/>
      <c r="I43" s="3"/>
      <c r="J43" s="3"/>
      <c r="K43" s="3"/>
    </row>
    <row r="44" spans="1:11" ht="45" customHeight="1" thickBot="1" x14ac:dyDescent="0.25">
      <c r="A44" s="60" t="s">
        <v>10</v>
      </c>
      <c r="B44" s="60" t="s">
        <v>11</v>
      </c>
      <c r="C44" s="63" t="s">
        <v>41</v>
      </c>
      <c r="D44" s="62"/>
      <c r="E44" s="64"/>
      <c r="F44" s="63" t="s">
        <v>42</v>
      </c>
      <c r="G44" s="62"/>
      <c r="H44" s="64"/>
      <c r="I44" s="63" t="s">
        <v>14</v>
      </c>
      <c r="J44" s="62"/>
      <c r="K44" s="64"/>
    </row>
    <row r="45" spans="1:11" ht="23.25" thickBot="1" x14ac:dyDescent="0.25">
      <c r="A45" s="61"/>
      <c r="B45" s="61"/>
      <c r="C45" s="37" t="s">
        <v>187</v>
      </c>
      <c r="D45" s="37" t="s">
        <v>44</v>
      </c>
      <c r="E45" s="37" t="s">
        <v>17</v>
      </c>
      <c r="F45" s="37" t="s">
        <v>188</v>
      </c>
      <c r="G45" s="37" t="s">
        <v>44</v>
      </c>
      <c r="H45" s="37" t="s">
        <v>17</v>
      </c>
      <c r="I45" s="37" t="s">
        <v>188</v>
      </c>
      <c r="J45" s="37" t="s">
        <v>189</v>
      </c>
      <c r="K45" s="37" t="s">
        <v>17</v>
      </c>
    </row>
    <row r="46" spans="1:11" ht="15" thickBot="1" x14ac:dyDescent="0.25">
      <c r="A46" s="26">
        <v>1</v>
      </c>
      <c r="B46" s="314" t="s">
        <v>45</v>
      </c>
      <c r="C46" s="65"/>
      <c r="D46" s="66"/>
      <c r="E46" s="67"/>
      <c r="F46" s="65"/>
      <c r="G46" s="66"/>
      <c r="H46" s="67"/>
      <c r="I46" s="65"/>
      <c r="J46" s="66"/>
      <c r="K46" s="67"/>
    </row>
    <row r="47" spans="1:11" ht="16.5" thickBot="1" x14ac:dyDescent="0.25">
      <c r="A47" s="199"/>
      <c r="B47" s="200" t="s">
        <v>238</v>
      </c>
      <c r="C47" s="31">
        <v>1</v>
      </c>
      <c r="D47" s="31"/>
      <c r="E47" s="32">
        <v>1</v>
      </c>
      <c r="F47" s="31">
        <v>1</v>
      </c>
      <c r="G47" s="31"/>
      <c r="H47" s="32">
        <v>1</v>
      </c>
      <c r="I47" s="31">
        <v>0</v>
      </c>
      <c r="J47" s="31">
        <v>0</v>
      </c>
      <c r="K47" s="32">
        <v>0</v>
      </c>
    </row>
    <row r="48" spans="1:11" ht="16.5" thickBot="1" x14ac:dyDescent="0.25">
      <c r="A48" s="199"/>
      <c r="B48" s="195" t="s">
        <v>359</v>
      </c>
      <c r="C48" s="31">
        <v>1</v>
      </c>
      <c r="D48" s="31"/>
      <c r="E48" s="32">
        <v>1</v>
      </c>
      <c r="F48" s="31">
        <v>1</v>
      </c>
      <c r="G48" s="31"/>
      <c r="H48" s="32">
        <v>1</v>
      </c>
      <c r="I48" s="31">
        <v>0</v>
      </c>
      <c r="J48" s="31">
        <v>0</v>
      </c>
      <c r="K48" s="32">
        <v>0</v>
      </c>
    </row>
    <row r="49" spans="1:11" ht="16.5" thickBot="1" x14ac:dyDescent="0.25">
      <c r="A49" s="199"/>
      <c r="B49" s="195" t="s">
        <v>241</v>
      </c>
      <c r="C49" s="31">
        <v>33.5</v>
      </c>
      <c r="D49" s="31"/>
      <c r="E49" s="32">
        <v>33.5</v>
      </c>
      <c r="F49" s="31">
        <v>27.5</v>
      </c>
      <c r="G49" s="31"/>
      <c r="H49" s="32">
        <v>27.5</v>
      </c>
      <c r="I49" s="31">
        <v>-6</v>
      </c>
      <c r="J49" s="31">
        <v>0</v>
      </c>
      <c r="K49" s="32">
        <v>-6</v>
      </c>
    </row>
    <row r="50" spans="1:11" ht="30.75" thickBot="1" x14ac:dyDescent="0.25">
      <c r="A50" s="199"/>
      <c r="B50" s="195" t="s">
        <v>242</v>
      </c>
      <c r="C50" s="31">
        <v>3</v>
      </c>
      <c r="D50" s="31"/>
      <c r="E50" s="32">
        <v>3</v>
      </c>
      <c r="F50" s="31">
        <v>3</v>
      </c>
      <c r="G50" s="31"/>
      <c r="H50" s="32">
        <v>3</v>
      </c>
      <c r="I50" s="31">
        <v>0</v>
      </c>
      <c r="J50" s="31">
        <v>0</v>
      </c>
      <c r="K50" s="32">
        <v>0</v>
      </c>
    </row>
    <row r="51" spans="1:11" ht="16.5" thickBot="1" x14ac:dyDescent="0.25">
      <c r="A51" s="199"/>
      <c r="B51" s="195" t="s">
        <v>309</v>
      </c>
      <c r="C51" s="31">
        <v>20</v>
      </c>
      <c r="D51" s="31"/>
      <c r="E51" s="32">
        <v>20</v>
      </c>
      <c r="F51" s="31">
        <v>16.5</v>
      </c>
      <c r="G51" s="31"/>
      <c r="H51" s="32">
        <v>16.5</v>
      </c>
      <c r="I51" s="31">
        <v>-3.5</v>
      </c>
      <c r="J51" s="31">
        <v>0</v>
      </c>
      <c r="K51" s="32">
        <v>-3.5</v>
      </c>
    </row>
    <row r="52" spans="1:11" ht="16.5" thickBot="1" x14ac:dyDescent="0.25">
      <c r="A52" s="199"/>
      <c r="B52" s="195" t="s">
        <v>360</v>
      </c>
      <c r="C52" s="31">
        <v>6</v>
      </c>
      <c r="D52" s="31"/>
      <c r="E52" s="32">
        <v>6</v>
      </c>
      <c r="F52" s="31">
        <v>5</v>
      </c>
      <c r="G52" s="31"/>
      <c r="H52" s="32">
        <v>5</v>
      </c>
      <c r="I52" s="31">
        <v>-1</v>
      </c>
      <c r="J52" s="31">
        <v>0</v>
      </c>
      <c r="K52" s="32">
        <v>-1</v>
      </c>
    </row>
    <row r="53" spans="1:11" ht="30.75" thickBot="1" x14ac:dyDescent="0.25">
      <c r="A53" s="199"/>
      <c r="B53" s="195" t="s">
        <v>244</v>
      </c>
      <c r="C53" s="31">
        <v>4.5</v>
      </c>
      <c r="D53" s="31"/>
      <c r="E53" s="32">
        <v>4.5</v>
      </c>
      <c r="F53" s="31">
        <v>3</v>
      </c>
      <c r="G53" s="31"/>
      <c r="H53" s="32">
        <v>3</v>
      </c>
      <c r="I53" s="31">
        <v>-1.5</v>
      </c>
      <c r="J53" s="31">
        <v>0</v>
      </c>
      <c r="K53" s="32">
        <v>-1.5</v>
      </c>
    </row>
    <row r="54" spans="1:11" ht="16.5" thickBot="1" x14ac:dyDescent="0.25">
      <c r="A54" s="199"/>
      <c r="B54" s="195" t="s">
        <v>361</v>
      </c>
      <c r="C54" s="31">
        <v>2220.6</v>
      </c>
      <c r="D54" s="31"/>
      <c r="E54" s="32">
        <v>2220.6</v>
      </c>
      <c r="F54" s="31">
        <v>2220.6</v>
      </c>
      <c r="G54" s="31"/>
      <c r="H54" s="32">
        <v>2220.6</v>
      </c>
      <c r="I54" s="31">
        <v>0</v>
      </c>
      <c r="J54" s="31">
        <v>0</v>
      </c>
      <c r="K54" s="32">
        <v>0</v>
      </c>
    </row>
    <row r="55" spans="1:11" ht="16.5" thickBot="1" x14ac:dyDescent="0.25">
      <c r="A55" s="199"/>
      <c r="B55" s="195" t="s">
        <v>362</v>
      </c>
      <c r="C55" s="31">
        <v>420.7</v>
      </c>
      <c r="D55" s="31"/>
      <c r="E55" s="32">
        <v>420.7</v>
      </c>
      <c r="F55" s="31">
        <v>420.7</v>
      </c>
      <c r="G55" s="31"/>
      <c r="H55" s="32">
        <v>420.7</v>
      </c>
      <c r="I55" s="31">
        <v>0</v>
      </c>
      <c r="J55" s="31">
        <v>0</v>
      </c>
      <c r="K55" s="32">
        <v>0</v>
      </c>
    </row>
    <row r="56" spans="1:11" ht="30.75" thickBot="1" x14ac:dyDescent="0.25">
      <c r="A56" s="199"/>
      <c r="B56" s="195" t="s">
        <v>363</v>
      </c>
      <c r="C56" s="190">
        <v>4768.8</v>
      </c>
      <c r="D56" s="31"/>
      <c r="E56" s="189">
        <v>4768.8</v>
      </c>
      <c r="F56" s="190">
        <v>4682.8</v>
      </c>
      <c r="G56" s="31"/>
      <c r="H56" s="189">
        <v>4682.8</v>
      </c>
      <c r="I56" s="31">
        <v>-86</v>
      </c>
      <c r="J56" s="31">
        <v>0</v>
      </c>
      <c r="K56" s="32">
        <v>-86</v>
      </c>
    </row>
    <row r="57" spans="1:11" ht="30.75" thickBot="1" x14ac:dyDescent="0.25">
      <c r="A57" s="199"/>
      <c r="B57" s="195" t="s">
        <v>364</v>
      </c>
      <c r="C57" s="31">
        <v>0</v>
      </c>
      <c r="D57" s="31"/>
      <c r="E57" s="32">
        <v>0</v>
      </c>
      <c r="F57" s="31">
        <v>0</v>
      </c>
      <c r="G57" s="31"/>
      <c r="H57" s="32">
        <v>0</v>
      </c>
      <c r="I57" s="31">
        <v>0</v>
      </c>
      <c r="J57" s="31">
        <v>0</v>
      </c>
      <c r="K57" s="32">
        <v>0</v>
      </c>
    </row>
    <row r="58" spans="1:11" ht="17.25" thickBot="1" x14ac:dyDescent="0.25">
      <c r="A58" s="80" t="s">
        <v>366</v>
      </c>
      <c r="B58" s="81"/>
      <c r="C58" s="81"/>
      <c r="D58" s="81"/>
      <c r="E58" s="81"/>
      <c r="F58" s="81"/>
      <c r="G58" s="81"/>
      <c r="H58" s="81"/>
      <c r="I58" s="81"/>
      <c r="J58" s="81"/>
      <c r="K58" s="82"/>
    </row>
    <row r="59" spans="1:11" ht="37.5" customHeight="1" thickBot="1" x14ac:dyDescent="0.25">
      <c r="A59" s="72" t="s">
        <v>367</v>
      </c>
      <c r="B59" s="73"/>
      <c r="C59" s="73"/>
      <c r="D59" s="73"/>
      <c r="E59" s="73"/>
      <c r="F59" s="73"/>
      <c r="G59" s="73"/>
      <c r="H59" s="73"/>
      <c r="I59" s="73"/>
      <c r="J59" s="73"/>
      <c r="K59" s="74"/>
    </row>
    <row r="60" spans="1:11" ht="15" thickBot="1" x14ac:dyDescent="0.25">
      <c r="A60" s="26">
        <v>2</v>
      </c>
      <c r="B60" s="314" t="s">
        <v>55</v>
      </c>
      <c r="C60" s="65"/>
      <c r="D60" s="66"/>
      <c r="E60" s="67"/>
      <c r="F60" s="65"/>
      <c r="G60" s="66"/>
      <c r="H60" s="67"/>
      <c r="I60" s="65"/>
      <c r="J60" s="66"/>
      <c r="K60" s="67"/>
    </row>
    <row r="61" spans="1:11" ht="16.5" thickBot="1" x14ac:dyDescent="0.25">
      <c r="A61" s="199"/>
      <c r="B61" s="200" t="s">
        <v>368</v>
      </c>
      <c r="C61" s="31">
        <v>6000</v>
      </c>
      <c r="D61" s="31"/>
      <c r="E61" s="32">
        <v>6000</v>
      </c>
      <c r="F61" s="31">
        <v>8800</v>
      </c>
      <c r="G61" s="31"/>
      <c r="H61" s="32">
        <v>8800</v>
      </c>
      <c r="I61" s="31">
        <v>2800</v>
      </c>
      <c r="J61" s="31">
        <v>0</v>
      </c>
      <c r="K61" s="32">
        <v>2800</v>
      </c>
    </row>
    <row r="62" spans="1:11" ht="30.75" thickBot="1" x14ac:dyDescent="0.25">
      <c r="A62" s="199"/>
      <c r="B62" s="195" t="s">
        <v>369</v>
      </c>
      <c r="C62" s="31">
        <v>6000</v>
      </c>
      <c r="D62" s="31"/>
      <c r="E62" s="32">
        <v>6000</v>
      </c>
      <c r="F62" s="31">
        <v>8800</v>
      </c>
      <c r="G62" s="31"/>
      <c r="H62" s="32">
        <v>8800</v>
      </c>
      <c r="I62" s="31">
        <v>2800</v>
      </c>
      <c r="J62" s="31">
        <v>0</v>
      </c>
      <c r="K62" s="32">
        <v>2800</v>
      </c>
    </row>
    <row r="63" spans="1:11" ht="30.75" thickBot="1" x14ac:dyDescent="0.25">
      <c r="A63" s="199"/>
      <c r="B63" s="195" t="s">
        <v>370</v>
      </c>
      <c r="C63" s="31">
        <v>0</v>
      </c>
      <c r="D63" s="31"/>
      <c r="E63" s="32">
        <v>0</v>
      </c>
      <c r="F63" s="31">
        <v>0</v>
      </c>
      <c r="G63" s="31"/>
      <c r="H63" s="32">
        <v>0</v>
      </c>
      <c r="I63" s="31">
        <v>0</v>
      </c>
      <c r="J63" s="31">
        <v>0</v>
      </c>
      <c r="K63" s="32">
        <v>0</v>
      </c>
    </row>
    <row r="64" spans="1:11" ht="16.5" thickBot="1" x14ac:dyDescent="0.25">
      <c r="A64" s="199"/>
      <c r="B64" s="195" t="s">
        <v>371</v>
      </c>
      <c r="C64" s="31">
        <v>0</v>
      </c>
      <c r="D64" s="31"/>
      <c r="E64" s="32">
        <v>0</v>
      </c>
      <c r="F64" s="31">
        <v>0</v>
      </c>
      <c r="G64" s="31"/>
      <c r="H64" s="32">
        <v>0</v>
      </c>
      <c r="I64" s="31">
        <v>0</v>
      </c>
      <c r="J64" s="31">
        <v>0</v>
      </c>
      <c r="K64" s="32">
        <v>0</v>
      </c>
    </row>
    <row r="65" spans="1:11" ht="16.5" thickBot="1" x14ac:dyDescent="0.25">
      <c r="A65" s="199"/>
      <c r="B65" s="195" t="s">
        <v>372</v>
      </c>
      <c r="C65" s="31">
        <v>0</v>
      </c>
      <c r="D65" s="31"/>
      <c r="E65" s="32">
        <v>0</v>
      </c>
      <c r="F65" s="31">
        <v>0</v>
      </c>
      <c r="G65" s="31"/>
      <c r="H65" s="32">
        <v>0</v>
      </c>
      <c r="I65" s="31">
        <v>0</v>
      </c>
      <c r="J65" s="31">
        <v>0</v>
      </c>
      <c r="K65" s="32">
        <v>0</v>
      </c>
    </row>
    <row r="66" spans="1:11" ht="16.5" thickBot="1" x14ac:dyDescent="0.25">
      <c r="A66" s="199"/>
      <c r="B66" s="195" t="s">
        <v>373</v>
      </c>
      <c r="C66" s="31">
        <v>26</v>
      </c>
      <c r="D66" s="31"/>
      <c r="E66" s="32">
        <v>26</v>
      </c>
      <c r="F66" s="31">
        <v>32</v>
      </c>
      <c r="G66" s="31"/>
      <c r="H66" s="32">
        <v>32</v>
      </c>
      <c r="I66" s="31">
        <v>6</v>
      </c>
      <c r="J66" s="31">
        <v>0</v>
      </c>
      <c r="K66" s="32">
        <v>6</v>
      </c>
    </row>
    <row r="67" spans="1:11" ht="16.5" thickBot="1" x14ac:dyDescent="0.25">
      <c r="A67" s="199"/>
      <c r="B67" s="195" t="s">
        <v>374</v>
      </c>
      <c r="C67" s="31">
        <v>0</v>
      </c>
      <c r="D67" s="31"/>
      <c r="E67" s="32">
        <v>0</v>
      </c>
      <c r="F67" s="31">
        <v>0</v>
      </c>
      <c r="G67" s="31"/>
      <c r="H67" s="32">
        <v>0</v>
      </c>
      <c r="I67" s="31">
        <v>0</v>
      </c>
      <c r="J67" s="31">
        <v>0</v>
      </c>
      <c r="K67" s="32">
        <v>0</v>
      </c>
    </row>
    <row r="68" spans="1:11" ht="30.75" thickBot="1" x14ac:dyDescent="0.25">
      <c r="A68" s="199"/>
      <c r="B68" s="195" t="s">
        <v>375</v>
      </c>
      <c r="C68" s="31">
        <v>0</v>
      </c>
      <c r="D68" s="31"/>
      <c r="E68" s="32">
        <v>0</v>
      </c>
      <c r="F68" s="31">
        <v>0</v>
      </c>
      <c r="G68" s="31"/>
      <c r="H68" s="32">
        <v>0</v>
      </c>
      <c r="I68" s="31">
        <v>0</v>
      </c>
      <c r="J68" s="31">
        <v>0</v>
      </c>
      <c r="K68" s="32">
        <v>0</v>
      </c>
    </row>
    <row r="69" spans="1:11" ht="16.5" thickBot="1" x14ac:dyDescent="0.25">
      <c r="A69" s="199"/>
      <c r="B69" s="195" t="s">
        <v>376</v>
      </c>
      <c r="C69" s="31">
        <v>727</v>
      </c>
      <c r="D69" s="31"/>
      <c r="E69" s="32">
        <v>727</v>
      </c>
      <c r="F69" s="31">
        <v>735</v>
      </c>
      <c r="G69" s="31"/>
      <c r="H69" s="32">
        <v>735</v>
      </c>
      <c r="I69" s="31">
        <v>8</v>
      </c>
      <c r="J69" s="31">
        <v>0</v>
      </c>
      <c r="K69" s="32">
        <v>8</v>
      </c>
    </row>
    <row r="70" spans="1:11" ht="16.5" thickBot="1" x14ac:dyDescent="0.25">
      <c r="A70" s="199"/>
      <c r="B70" s="195" t="s">
        <v>377</v>
      </c>
      <c r="C70" s="31"/>
      <c r="D70" s="31">
        <v>33</v>
      </c>
      <c r="E70" s="32">
        <v>33</v>
      </c>
      <c r="F70" s="31"/>
      <c r="G70" s="31">
        <v>33</v>
      </c>
      <c r="H70" s="32">
        <v>33</v>
      </c>
      <c r="I70" s="31">
        <v>0</v>
      </c>
      <c r="J70" s="31">
        <v>0</v>
      </c>
      <c r="K70" s="32">
        <v>0</v>
      </c>
    </row>
    <row r="71" spans="1:11" ht="30.75" thickBot="1" x14ac:dyDescent="0.25">
      <c r="A71" s="199"/>
      <c r="B71" s="195" t="s">
        <v>378</v>
      </c>
      <c r="C71" s="31"/>
      <c r="D71" s="31">
        <v>0.2</v>
      </c>
      <c r="E71" s="32">
        <v>0.2</v>
      </c>
      <c r="F71" s="31"/>
      <c r="G71" s="31">
        <v>0.2</v>
      </c>
      <c r="H71" s="32">
        <v>0.2</v>
      </c>
      <c r="I71" s="31">
        <v>0</v>
      </c>
      <c r="J71" s="31">
        <v>0</v>
      </c>
      <c r="K71" s="32">
        <v>0</v>
      </c>
    </row>
    <row r="72" spans="1:11" ht="16.5" thickBot="1" x14ac:dyDescent="0.25">
      <c r="A72" s="199"/>
      <c r="B72" s="21" t="s">
        <v>379</v>
      </c>
      <c r="C72" s="31">
        <v>11600</v>
      </c>
      <c r="D72" s="31"/>
      <c r="E72" s="32">
        <v>11600</v>
      </c>
      <c r="F72" s="31">
        <v>12318</v>
      </c>
      <c r="G72" s="31"/>
      <c r="H72" s="32">
        <v>12318</v>
      </c>
      <c r="I72" s="31">
        <v>718</v>
      </c>
      <c r="J72" s="31">
        <v>0</v>
      </c>
      <c r="K72" s="32">
        <v>718</v>
      </c>
    </row>
    <row r="73" spans="1:11" ht="30.75" thickBot="1" x14ac:dyDescent="0.25">
      <c r="A73" s="199"/>
      <c r="B73" s="21" t="s">
        <v>380</v>
      </c>
      <c r="C73" s="31">
        <v>10000</v>
      </c>
      <c r="D73" s="31"/>
      <c r="E73" s="32">
        <v>10000</v>
      </c>
      <c r="F73" s="31">
        <v>10994</v>
      </c>
      <c r="G73" s="31"/>
      <c r="H73" s="32">
        <v>10994</v>
      </c>
      <c r="I73" s="31">
        <v>994</v>
      </c>
      <c r="J73" s="31">
        <v>0</v>
      </c>
      <c r="K73" s="32">
        <v>994</v>
      </c>
    </row>
    <row r="74" spans="1:11" ht="30.75" thickBot="1" x14ac:dyDescent="0.25">
      <c r="A74" s="199"/>
      <c r="B74" s="21" t="s">
        <v>381</v>
      </c>
      <c r="C74" s="31">
        <v>1600</v>
      </c>
      <c r="D74" s="31"/>
      <c r="E74" s="32">
        <v>1600</v>
      </c>
      <c r="F74" s="31">
        <v>1324</v>
      </c>
      <c r="G74" s="31"/>
      <c r="H74" s="32">
        <v>1324</v>
      </c>
      <c r="I74" s="31">
        <v>-276</v>
      </c>
      <c r="J74" s="31">
        <v>0</v>
      </c>
      <c r="K74" s="32">
        <v>-276</v>
      </c>
    </row>
    <row r="75" spans="1:11" ht="16.5" thickBot="1" x14ac:dyDescent="0.25">
      <c r="A75" s="199"/>
      <c r="B75" s="21" t="s">
        <v>382</v>
      </c>
      <c r="C75" s="31"/>
      <c r="D75" s="31">
        <v>76</v>
      </c>
      <c r="E75" s="32">
        <v>76</v>
      </c>
      <c r="F75" s="31"/>
      <c r="G75" s="31">
        <v>224.1</v>
      </c>
      <c r="H75" s="32">
        <v>224.1</v>
      </c>
      <c r="I75" s="31">
        <v>0</v>
      </c>
      <c r="J75" s="31">
        <v>148.1</v>
      </c>
      <c r="K75" s="32">
        <v>148.1</v>
      </c>
    </row>
    <row r="76" spans="1:11" ht="30.75" thickBot="1" x14ac:dyDescent="0.25">
      <c r="A76" s="315"/>
      <c r="B76" s="21" t="s">
        <v>383</v>
      </c>
      <c r="C76" s="31"/>
      <c r="D76" s="31">
        <v>76</v>
      </c>
      <c r="E76" s="32">
        <v>76</v>
      </c>
      <c r="F76" s="31"/>
      <c r="G76" s="34">
        <v>108.2</v>
      </c>
      <c r="H76" s="32">
        <v>108.2</v>
      </c>
      <c r="I76" s="31">
        <v>0</v>
      </c>
      <c r="J76" s="31">
        <v>32.200000000000003</v>
      </c>
      <c r="K76" s="32">
        <v>32.200000000000003</v>
      </c>
    </row>
    <row r="77" spans="1:11" ht="30.75" thickBot="1" x14ac:dyDescent="0.25">
      <c r="A77" s="315"/>
      <c r="B77" s="21" t="s">
        <v>384</v>
      </c>
      <c r="C77" s="31"/>
      <c r="D77" s="31">
        <v>2500</v>
      </c>
      <c r="E77" s="32">
        <v>2500</v>
      </c>
      <c r="F77" s="31"/>
      <c r="G77" s="31">
        <v>3595</v>
      </c>
      <c r="H77" s="32">
        <v>3595</v>
      </c>
      <c r="I77" s="31">
        <v>0</v>
      </c>
      <c r="J77" s="31">
        <v>1095</v>
      </c>
      <c r="K77" s="32">
        <v>1095</v>
      </c>
    </row>
    <row r="78" spans="1:11" ht="17.25" thickBot="1" x14ac:dyDescent="0.25">
      <c r="A78" s="80" t="s">
        <v>385</v>
      </c>
      <c r="B78" s="81"/>
      <c r="C78" s="81"/>
      <c r="D78" s="81"/>
      <c r="E78" s="81"/>
      <c r="F78" s="81"/>
      <c r="G78" s="81"/>
      <c r="H78" s="81"/>
      <c r="I78" s="81"/>
      <c r="J78" s="81"/>
      <c r="K78" s="82"/>
    </row>
    <row r="79" spans="1:11" ht="37.5" customHeight="1" x14ac:dyDescent="0.2">
      <c r="A79" s="76" t="s">
        <v>427</v>
      </c>
      <c r="B79" s="77"/>
      <c r="C79" s="77"/>
      <c r="D79" s="77"/>
      <c r="E79" s="77"/>
      <c r="F79" s="77"/>
      <c r="G79" s="77"/>
      <c r="H79" s="77"/>
      <c r="I79" s="77"/>
      <c r="J79" s="77"/>
      <c r="K79" s="78"/>
    </row>
    <row r="80" spans="1:11" ht="37.5" customHeight="1" x14ac:dyDescent="0.2">
      <c r="A80" s="75" t="s">
        <v>428</v>
      </c>
      <c r="B80" s="208"/>
      <c r="C80" s="208"/>
      <c r="D80" s="208"/>
      <c r="E80" s="208"/>
      <c r="F80" s="208"/>
      <c r="G80" s="208"/>
      <c r="H80" s="208"/>
      <c r="I80" s="208"/>
      <c r="J80" s="208"/>
      <c r="K80" s="209"/>
    </row>
    <row r="81" spans="1:11" ht="19.5" thickBot="1" x14ac:dyDescent="0.25">
      <c r="A81" s="71" t="s">
        <v>429</v>
      </c>
      <c r="B81" s="56"/>
      <c r="C81" s="56"/>
      <c r="D81" s="56"/>
      <c r="E81" s="56"/>
      <c r="F81" s="56"/>
      <c r="G81" s="56"/>
      <c r="H81" s="56"/>
      <c r="I81" s="56"/>
      <c r="J81" s="56"/>
      <c r="K81" s="79"/>
    </row>
    <row r="82" spans="1:11" ht="15" thickBot="1" x14ac:dyDescent="0.25">
      <c r="A82" s="26">
        <v>3</v>
      </c>
      <c r="B82" s="314" t="s">
        <v>62</v>
      </c>
      <c r="C82" s="65"/>
      <c r="D82" s="66"/>
      <c r="E82" s="67"/>
      <c r="F82" s="65"/>
      <c r="G82" s="66"/>
      <c r="H82" s="67"/>
      <c r="I82" s="65"/>
      <c r="J82" s="66"/>
      <c r="K82" s="67"/>
    </row>
    <row r="83" spans="1:11" ht="16.5" thickBot="1" x14ac:dyDescent="0.25">
      <c r="A83" s="199"/>
      <c r="B83" s="200" t="s">
        <v>386</v>
      </c>
      <c r="C83" s="31">
        <v>0</v>
      </c>
      <c r="D83" s="31">
        <v>0</v>
      </c>
      <c r="E83" s="32">
        <v>0</v>
      </c>
      <c r="F83" s="31">
        <v>0</v>
      </c>
      <c r="G83" s="31">
        <v>0</v>
      </c>
      <c r="H83" s="32">
        <v>0</v>
      </c>
      <c r="I83" s="31">
        <v>0</v>
      </c>
      <c r="J83" s="31">
        <v>0</v>
      </c>
      <c r="K83" s="32">
        <v>0</v>
      </c>
    </row>
    <row r="84" spans="1:11" ht="30.75" thickBot="1" x14ac:dyDescent="0.25">
      <c r="A84" s="199"/>
      <c r="B84" s="195" t="s">
        <v>430</v>
      </c>
      <c r="C84" s="31">
        <v>0</v>
      </c>
      <c r="D84" s="31">
        <v>30</v>
      </c>
      <c r="E84" s="32">
        <v>30</v>
      </c>
      <c r="F84" s="31">
        <v>0</v>
      </c>
      <c r="G84" s="31">
        <v>30</v>
      </c>
      <c r="H84" s="32">
        <v>30</v>
      </c>
      <c r="I84" s="31">
        <v>0</v>
      </c>
      <c r="J84" s="31">
        <v>0</v>
      </c>
      <c r="K84" s="32">
        <v>0</v>
      </c>
    </row>
    <row r="85" spans="1:11" ht="16.5" thickBot="1" x14ac:dyDescent="0.25">
      <c r="A85" s="315"/>
      <c r="B85" s="195" t="s">
        <v>387</v>
      </c>
      <c r="C85" s="31">
        <v>411</v>
      </c>
      <c r="D85" s="31">
        <v>7</v>
      </c>
      <c r="E85" s="32">
        <v>418</v>
      </c>
      <c r="F85" s="31">
        <v>380</v>
      </c>
      <c r="G85" s="31">
        <v>18</v>
      </c>
      <c r="H85" s="32">
        <v>398</v>
      </c>
      <c r="I85" s="31">
        <v>-31</v>
      </c>
      <c r="J85" s="31">
        <v>11</v>
      </c>
      <c r="K85" s="32">
        <v>-20</v>
      </c>
    </row>
    <row r="86" spans="1:11" ht="17.25" thickBot="1" x14ac:dyDescent="0.25">
      <c r="A86" s="80" t="s">
        <v>431</v>
      </c>
      <c r="B86" s="81"/>
      <c r="C86" s="81"/>
      <c r="D86" s="81"/>
      <c r="E86" s="81"/>
      <c r="F86" s="81"/>
      <c r="G86" s="81"/>
      <c r="H86" s="81"/>
      <c r="I86" s="81"/>
      <c r="J86" s="81"/>
      <c r="K86" s="82"/>
    </row>
    <row r="87" spans="1:11" ht="37.5" customHeight="1" thickBot="1" x14ac:dyDescent="0.25">
      <c r="A87" s="72" t="s">
        <v>388</v>
      </c>
      <c r="B87" s="73"/>
      <c r="C87" s="73"/>
      <c r="D87" s="73"/>
      <c r="E87" s="73"/>
      <c r="F87" s="73"/>
      <c r="G87" s="73"/>
      <c r="H87" s="73"/>
      <c r="I87" s="73"/>
      <c r="J87" s="73"/>
      <c r="K87" s="74"/>
    </row>
    <row r="88" spans="1:11" ht="15" thickBot="1" x14ac:dyDescent="0.25">
      <c r="A88" s="39">
        <v>4</v>
      </c>
      <c r="B88" s="314" t="s">
        <v>70</v>
      </c>
      <c r="C88" s="65"/>
      <c r="D88" s="66"/>
      <c r="E88" s="67"/>
      <c r="F88" s="65"/>
      <c r="G88" s="66"/>
      <c r="H88" s="67"/>
      <c r="I88" s="65"/>
      <c r="J88" s="66"/>
      <c r="K88" s="67"/>
    </row>
    <row r="89" spans="1:11" ht="45.75" thickBot="1" x14ac:dyDescent="0.25">
      <c r="A89" s="199"/>
      <c r="B89" s="200" t="s">
        <v>389</v>
      </c>
      <c r="C89" s="34">
        <v>118</v>
      </c>
      <c r="D89" s="34"/>
      <c r="E89" s="38">
        <v>118</v>
      </c>
      <c r="F89" s="34">
        <v>145</v>
      </c>
      <c r="G89" s="34"/>
      <c r="H89" s="38">
        <v>145</v>
      </c>
      <c r="I89" s="31">
        <v>27</v>
      </c>
      <c r="J89" s="31">
        <v>0</v>
      </c>
      <c r="K89" s="32">
        <v>27</v>
      </c>
    </row>
    <row r="90" spans="1:11" ht="45.75" thickBot="1" x14ac:dyDescent="0.25">
      <c r="A90" s="199"/>
      <c r="B90" s="195" t="s">
        <v>390</v>
      </c>
      <c r="C90" s="34">
        <v>100</v>
      </c>
      <c r="D90" s="34"/>
      <c r="E90" s="38">
        <v>100</v>
      </c>
      <c r="F90" s="34">
        <v>100</v>
      </c>
      <c r="G90" s="34"/>
      <c r="H90" s="38">
        <v>100</v>
      </c>
      <c r="I90" s="31">
        <v>0</v>
      </c>
      <c r="J90" s="31">
        <v>0</v>
      </c>
      <c r="K90" s="32">
        <v>0</v>
      </c>
    </row>
    <row r="91" spans="1:11" ht="45.75" thickBot="1" x14ac:dyDescent="0.25">
      <c r="A91" s="199"/>
      <c r="B91" s="195" t="s">
        <v>391</v>
      </c>
      <c r="C91" s="34">
        <v>259</v>
      </c>
      <c r="D91" s="34"/>
      <c r="E91" s="38">
        <v>259</v>
      </c>
      <c r="F91" s="34">
        <v>275</v>
      </c>
      <c r="G91" s="34"/>
      <c r="H91" s="38">
        <v>275</v>
      </c>
      <c r="I91" s="31">
        <v>16</v>
      </c>
      <c r="J91" s="31">
        <v>0</v>
      </c>
      <c r="K91" s="32">
        <v>16</v>
      </c>
    </row>
    <row r="92" spans="1:11" ht="45.75" thickBot="1" x14ac:dyDescent="0.25">
      <c r="A92" s="199"/>
      <c r="B92" s="195" t="s">
        <v>392</v>
      </c>
      <c r="C92" s="31"/>
      <c r="D92" s="34">
        <v>1</v>
      </c>
      <c r="E92" s="32">
        <v>1</v>
      </c>
      <c r="F92" s="31"/>
      <c r="G92" s="34">
        <v>1</v>
      </c>
      <c r="H92" s="32">
        <v>1</v>
      </c>
      <c r="I92" s="31">
        <v>0</v>
      </c>
      <c r="J92" s="31">
        <v>0</v>
      </c>
      <c r="K92" s="32">
        <v>0</v>
      </c>
    </row>
    <row r="93" spans="1:11" ht="17.25" thickBot="1" x14ac:dyDescent="0.25">
      <c r="A93" s="80" t="s">
        <v>74</v>
      </c>
      <c r="B93" s="81"/>
      <c r="C93" s="81"/>
      <c r="D93" s="81"/>
      <c r="E93" s="81"/>
      <c r="F93" s="81"/>
      <c r="G93" s="81"/>
      <c r="H93" s="81"/>
      <c r="I93" s="81"/>
      <c r="J93" s="81"/>
      <c r="K93" s="82"/>
    </row>
    <row r="94" spans="1:11" ht="56.25" customHeight="1" x14ac:dyDescent="0.2">
      <c r="A94" s="77" t="s">
        <v>393</v>
      </c>
      <c r="B94" s="77"/>
      <c r="C94" s="77"/>
      <c r="D94" s="77"/>
      <c r="E94" s="77"/>
      <c r="F94" s="77"/>
      <c r="G94" s="77"/>
      <c r="H94" s="77"/>
      <c r="I94" s="77"/>
      <c r="J94" s="77"/>
      <c r="K94" s="77"/>
    </row>
    <row r="95" spans="1:11" ht="28.5" customHeight="1" thickBot="1" x14ac:dyDescent="0.25">
      <c r="A95" s="321" t="s">
        <v>76</v>
      </c>
      <c r="B95" s="321"/>
      <c r="C95" s="321"/>
      <c r="D95" s="321"/>
      <c r="E95" s="321"/>
      <c r="F95" s="321"/>
      <c r="G95" s="321"/>
      <c r="H95" s="321"/>
      <c r="I95" s="321"/>
      <c r="J95" s="321"/>
      <c r="K95" s="321"/>
    </row>
    <row r="96" spans="1:11" ht="19.5" thickBot="1" x14ac:dyDescent="0.25">
      <c r="A96" s="210" t="s">
        <v>273</v>
      </c>
      <c r="B96" s="96"/>
      <c r="C96" s="96"/>
      <c r="D96" s="96"/>
      <c r="E96" s="96"/>
      <c r="F96" s="96"/>
      <c r="G96" s="96"/>
      <c r="H96" s="96"/>
      <c r="I96" s="96"/>
      <c r="J96" s="96"/>
      <c r="K96" s="211"/>
    </row>
    <row r="97" spans="1:11" ht="15" thickBot="1" x14ac:dyDescent="0.25">
      <c r="A97" s="94" t="s">
        <v>81</v>
      </c>
      <c r="B97" s="94"/>
      <c r="C97" s="94"/>
      <c r="D97" s="94"/>
      <c r="E97" s="94"/>
      <c r="F97" s="94"/>
      <c r="G97" s="94"/>
      <c r="H97" s="94"/>
      <c r="I97" s="94"/>
      <c r="J97" s="94"/>
      <c r="K97" s="94"/>
    </row>
    <row r="98" spans="1:11" ht="37.5" customHeight="1" thickBot="1" x14ac:dyDescent="0.25">
      <c r="A98" s="210" t="s">
        <v>82</v>
      </c>
      <c r="B98" s="96"/>
      <c r="C98" s="96"/>
      <c r="D98" s="96"/>
      <c r="E98" s="96"/>
      <c r="F98" s="96"/>
      <c r="G98" s="96"/>
      <c r="H98" s="96"/>
      <c r="I98" s="96"/>
      <c r="J98" s="96"/>
      <c r="K98" s="211"/>
    </row>
    <row r="99" spans="1:11" ht="16.5" thickBot="1" x14ac:dyDescent="0.25">
      <c r="A99" s="213" t="s">
        <v>83</v>
      </c>
      <c r="B99" s="213"/>
      <c r="C99" s="213"/>
      <c r="D99" s="213"/>
      <c r="E99" s="213"/>
      <c r="F99" s="213"/>
      <c r="G99" s="213"/>
      <c r="H99" s="213"/>
      <c r="I99" s="213"/>
      <c r="J99" s="213"/>
      <c r="K99" s="213"/>
    </row>
    <row r="100" spans="1:11" ht="30" customHeight="1" thickBot="1" x14ac:dyDescent="0.25">
      <c r="A100" s="60" t="s">
        <v>10</v>
      </c>
      <c r="B100" s="60" t="s">
        <v>11</v>
      </c>
      <c r="C100" s="89" t="s">
        <v>84</v>
      </c>
      <c r="D100" s="88"/>
      <c r="E100" s="90"/>
      <c r="F100" s="89" t="s">
        <v>85</v>
      </c>
      <c r="G100" s="88"/>
      <c r="H100" s="90"/>
      <c r="I100" s="89" t="s">
        <v>86</v>
      </c>
      <c r="J100" s="88"/>
      <c r="K100" s="90"/>
    </row>
    <row r="101" spans="1:11" ht="23.25" thickBot="1" x14ac:dyDescent="0.25">
      <c r="A101" s="61"/>
      <c r="B101" s="61"/>
      <c r="C101" s="37" t="s">
        <v>15</v>
      </c>
      <c r="D101" s="37" t="s">
        <v>16</v>
      </c>
      <c r="E101" s="37" t="s">
        <v>17</v>
      </c>
      <c r="F101" s="37" t="s">
        <v>15</v>
      </c>
      <c r="G101" s="37" t="s">
        <v>16</v>
      </c>
      <c r="H101" s="37" t="s">
        <v>17</v>
      </c>
      <c r="I101" s="37" t="s">
        <v>15</v>
      </c>
      <c r="J101" s="37" t="s">
        <v>16</v>
      </c>
      <c r="K101" s="37" t="s">
        <v>17</v>
      </c>
    </row>
    <row r="102" spans="1:11" ht="16.5" thickBot="1" x14ac:dyDescent="0.25">
      <c r="A102" s="28"/>
      <c r="B102" s="25" t="s">
        <v>21</v>
      </c>
      <c r="C102" s="190">
        <v>4367.5</v>
      </c>
      <c r="D102" s="31">
        <v>40.200000000000003</v>
      </c>
      <c r="E102" s="189">
        <v>4407.7</v>
      </c>
      <c r="F102" s="190">
        <v>4682.8</v>
      </c>
      <c r="G102" s="31">
        <v>224.1</v>
      </c>
      <c r="H102" s="189">
        <v>4906.8999999999996</v>
      </c>
      <c r="I102" s="31">
        <v>7.2</v>
      </c>
      <c r="J102" s="31">
        <v>457.5</v>
      </c>
      <c r="K102" s="32">
        <v>11.3</v>
      </c>
    </row>
    <row r="103" spans="1:11" ht="28.5" customHeight="1" thickBot="1" x14ac:dyDescent="0.25">
      <c r="A103" s="94" t="s">
        <v>87</v>
      </c>
      <c r="B103" s="94"/>
      <c r="C103" s="94"/>
      <c r="D103" s="94"/>
      <c r="E103" s="94"/>
      <c r="F103" s="94"/>
      <c r="G103" s="94"/>
      <c r="H103" s="94"/>
      <c r="I103" s="94"/>
      <c r="J103" s="94"/>
      <c r="K103" s="94"/>
    </row>
    <row r="104" spans="1:11" ht="56.25" customHeight="1" x14ac:dyDescent="0.2">
      <c r="A104" s="76" t="s">
        <v>432</v>
      </c>
      <c r="B104" s="77"/>
      <c r="C104" s="77"/>
      <c r="D104" s="77"/>
      <c r="E104" s="77"/>
      <c r="F104" s="77"/>
      <c r="G104" s="77"/>
      <c r="H104" s="77"/>
      <c r="I104" s="77"/>
      <c r="J104" s="77"/>
      <c r="K104" s="322"/>
    </row>
    <row r="105" spans="1:11" ht="19.5" thickBot="1" x14ac:dyDescent="0.25">
      <c r="A105" s="71" t="s">
        <v>433</v>
      </c>
      <c r="B105" s="56"/>
      <c r="C105" s="56"/>
      <c r="D105" s="56"/>
      <c r="E105" s="56"/>
      <c r="F105" s="56"/>
      <c r="G105" s="56"/>
      <c r="H105" s="56"/>
      <c r="I105" s="56"/>
      <c r="J105" s="56"/>
      <c r="K105" s="323"/>
    </row>
    <row r="106" spans="1:11" ht="15.75" thickBot="1" x14ac:dyDescent="0.25">
      <c r="A106" s="28"/>
      <c r="B106" s="25" t="s">
        <v>26</v>
      </c>
      <c r="C106" s="35"/>
      <c r="D106" s="35"/>
      <c r="E106" s="35"/>
      <c r="F106" s="35"/>
      <c r="G106" s="35"/>
      <c r="H106" s="35"/>
      <c r="I106" s="35"/>
      <c r="J106" s="35"/>
      <c r="K106" s="35"/>
    </row>
    <row r="107" spans="1:11" ht="16.5" thickBot="1" x14ac:dyDescent="0.25">
      <c r="A107" s="28"/>
      <c r="B107" s="25" t="s">
        <v>356</v>
      </c>
      <c r="C107" s="190">
        <v>4367.5</v>
      </c>
      <c r="D107" s="31">
        <v>40.200000000000003</v>
      </c>
      <c r="E107" s="185">
        <v>4407.7</v>
      </c>
      <c r="F107" s="190">
        <v>4682.8</v>
      </c>
      <c r="G107" s="31">
        <v>224.1</v>
      </c>
      <c r="H107" s="189">
        <v>4906.8999999999996</v>
      </c>
      <c r="I107" s="31">
        <v>7.2</v>
      </c>
      <c r="J107" s="31">
        <v>457.5</v>
      </c>
      <c r="K107" s="32">
        <v>11.3</v>
      </c>
    </row>
    <row r="108" spans="1:11" ht="28.5" customHeight="1" thickBot="1" x14ac:dyDescent="0.25">
      <c r="A108" s="171" t="s">
        <v>396</v>
      </c>
      <c r="B108" s="172"/>
      <c r="C108" s="172"/>
      <c r="D108" s="172"/>
      <c r="E108" s="172"/>
      <c r="F108" s="172"/>
      <c r="G108" s="172"/>
      <c r="H108" s="172"/>
      <c r="I108" s="172"/>
      <c r="J108" s="172"/>
      <c r="K108" s="324"/>
    </row>
    <row r="109" spans="1:11" ht="56.25" customHeight="1" x14ac:dyDescent="0.2">
      <c r="A109" s="76" t="s">
        <v>434</v>
      </c>
      <c r="B109" s="77"/>
      <c r="C109" s="77"/>
      <c r="D109" s="77"/>
      <c r="E109" s="77"/>
      <c r="F109" s="77"/>
      <c r="G109" s="77"/>
      <c r="H109" s="77"/>
      <c r="I109" s="77"/>
      <c r="J109" s="77"/>
      <c r="K109" s="78"/>
    </row>
    <row r="110" spans="1:11" ht="37.5" customHeight="1" x14ac:dyDescent="0.2">
      <c r="A110" s="75" t="s">
        <v>435</v>
      </c>
      <c r="B110" s="208"/>
      <c r="C110" s="208"/>
      <c r="D110" s="208"/>
      <c r="E110" s="208"/>
      <c r="F110" s="208"/>
      <c r="G110" s="208"/>
      <c r="H110" s="208"/>
      <c r="I110" s="208"/>
      <c r="J110" s="208"/>
      <c r="K110" s="209"/>
    </row>
    <row r="111" spans="1:11" ht="18.75" customHeight="1" x14ac:dyDescent="0.2">
      <c r="A111" s="75" t="s">
        <v>436</v>
      </c>
      <c r="B111" s="208"/>
      <c r="C111" s="208"/>
      <c r="D111" s="208"/>
      <c r="E111" s="208"/>
      <c r="F111" s="208"/>
      <c r="G111" s="208"/>
      <c r="H111" s="208"/>
      <c r="I111" s="208"/>
      <c r="J111" s="208"/>
      <c r="K111" s="209"/>
    </row>
    <row r="112" spans="1:11" ht="19.5" thickBot="1" x14ac:dyDescent="0.25">
      <c r="A112" s="71" t="s">
        <v>437</v>
      </c>
      <c r="B112" s="56"/>
      <c r="C112" s="56"/>
      <c r="D112" s="56"/>
      <c r="E112" s="56"/>
      <c r="F112" s="56"/>
      <c r="G112" s="56"/>
      <c r="H112" s="56"/>
      <c r="I112" s="56"/>
      <c r="J112" s="56"/>
      <c r="K112" s="79"/>
    </row>
    <row r="113" spans="1:11" ht="16.5" thickBot="1" x14ac:dyDescent="0.25">
      <c r="A113" s="26">
        <v>1</v>
      </c>
      <c r="B113" s="314" t="s">
        <v>45</v>
      </c>
      <c r="C113" s="316"/>
      <c r="D113" s="316"/>
      <c r="E113" s="316"/>
      <c r="F113" s="316"/>
      <c r="G113" s="316"/>
      <c r="H113" s="316"/>
      <c r="I113" s="316"/>
      <c r="J113" s="316"/>
      <c r="K113" s="316"/>
    </row>
    <row r="114" spans="1:11" ht="16.5" thickBot="1" x14ac:dyDescent="0.25">
      <c r="A114" s="199"/>
      <c r="B114" s="200" t="s">
        <v>238</v>
      </c>
      <c r="C114" s="31">
        <v>1</v>
      </c>
      <c r="D114" s="31"/>
      <c r="E114" s="32">
        <v>1</v>
      </c>
      <c r="F114" s="31">
        <v>1</v>
      </c>
      <c r="G114" s="193">
        <v>0</v>
      </c>
      <c r="H114" s="38">
        <v>1</v>
      </c>
      <c r="I114" s="31">
        <v>0</v>
      </c>
      <c r="J114" s="31">
        <v>0</v>
      </c>
      <c r="K114" s="32">
        <v>0</v>
      </c>
    </row>
    <row r="115" spans="1:11" ht="16.5" thickBot="1" x14ac:dyDescent="0.25">
      <c r="A115" s="199"/>
      <c r="B115" s="195" t="s">
        <v>359</v>
      </c>
      <c r="C115" s="31">
        <v>1</v>
      </c>
      <c r="D115" s="31"/>
      <c r="E115" s="32">
        <v>1</v>
      </c>
      <c r="F115" s="31">
        <v>1</v>
      </c>
      <c r="G115" s="193">
        <v>0</v>
      </c>
      <c r="H115" s="38">
        <v>1</v>
      </c>
      <c r="I115" s="31">
        <v>0</v>
      </c>
      <c r="J115" s="31">
        <v>0</v>
      </c>
      <c r="K115" s="32">
        <v>0</v>
      </c>
    </row>
    <row r="116" spans="1:11" ht="16.5" thickBot="1" x14ac:dyDescent="0.25">
      <c r="A116" s="199"/>
      <c r="B116" s="195" t="s">
        <v>241</v>
      </c>
      <c r="C116" s="31">
        <v>31.5</v>
      </c>
      <c r="D116" s="31"/>
      <c r="E116" s="32">
        <v>31.5</v>
      </c>
      <c r="F116" s="31">
        <v>27.5</v>
      </c>
      <c r="G116" s="193">
        <v>0</v>
      </c>
      <c r="H116" s="38">
        <v>27.5</v>
      </c>
      <c r="I116" s="31">
        <v>-12.7</v>
      </c>
      <c r="J116" s="31">
        <v>0</v>
      </c>
      <c r="K116" s="32">
        <v>-12.7</v>
      </c>
    </row>
    <row r="117" spans="1:11" ht="30.75" thickBot="1" x14ac:dyDescent="0.25">
      <c r="A117" s="199"/>
      <c r="B117" s="195" t="s">
        <v>242</v>
      </c>
      <c r="C117" s="31">
        <v>3</v>
      </c>
      <c r="D117" s="31"/>
      <c r="E117" s="32">
        <v>3</v>
      </c>
      <c r="F117" s="31">
        <v>3</v>
      </c>
      <c r="G117" s="193">
        <v>0</v>
      </c>
      <c r="H117" s="38">
        <v>3</v>
      </c>
      <c r="I117" s="31">
        <v>0</v>
      </c>
      <c r="J117" s="31">
        <v>0</v>
      </c>
      <c r="K117" s="32">
        <v>0</v>
      </c>
    </row>
    <row r="118" spans="1:11" ht="16.5" thickBot="1" x14ac:dyDescent="0.25">
      <c r="A118" s="199"/>
      <c r="B118" s="195" t="s">
        <v>309</v>
      </c>
      <c r="C118" s="31">
        <v>19</v>
      </c>
      <c r="D118" s="31"/>
      <c r="E118" s="32">
        <v>19</v>
      </c>
      <c r="F118" s="31">
        <v>16.5</v>
      </c>
      <c r="G118" s="193">
        <v>0</v>
      </c>
      <c r="H118" s="38">
        <v>16.5</v>
      </c>
      <c r="I118" s="31">
        <v>-13.2</v>
      </c>
      <c r="J118" s="31">
        <v>0</v>
      </c>
      <c r="K118" s="32">
        <v>-13.2</v>
      </c>
    </row>
    <row r="119" spans="1:11" ht="16.5" thickBot="1" x14ac:dyDescent="0.25">
      <c r="A119" s="199"/>
      <c r="B119" s="195" t="s">
        <v>360</v>
      </c>
      <c r="C119" s="31">
        <v>5</v>
      </c>
      <c r="D119" s="31"/>
      <c r="E119" s="32">
        <v>5</v>
      </c>
      <c r="F119" s="31">
        <v>5</v>
      </c>
      <c r="G119" s="193">
        <v>0</v>
      </c>
      <c r="H119" s="38">
        <v>5</v>
      </c>
      <c r="I119" s="31">
        <v>0</v>
      </c>
      <c r="J119" s="31">
        <v>0</v>
      </c>
      <c r="K119" s="32">
        <v>0</v>
      </c>
    </row>
    <row r="120" spans="1:11" ht="30.75" thickBot="1" x14ac:dyDescent="0.25">
      <c r="A120" s="199"/>
      <c r="B120" s="195" t="s">
        <v>244</v>
      </c>
      <c r="C120" s="31">
        <v>4.5</v>
      </c>
      <c r="D120" s="31"/>
      <c r="E120" s="32">
        <v>4.5</v>
      </c>
      <c r="F120" s="31">
        <v>3</v>
      </c>
      <c r="G120" s="193">
        <v>0</v>
      </c>
      <c r="H120" s="38">
        <v>3</v>
      </c>
      <c r="I120" s="31">
        <v>-33.299999999999997</v>
      </c>
      <c r="J120" s="31">
        <v>0</v>
      </c>
      <c r="K120" s="32">
        <v>-33.299999999999997</v>
      </c>
    </row>
    <row r="121" spans="1:11" ht="16.5" thickBot="1" x14ac:dyDescent="0.25">
      <c r="A121" s="199"/>
      <c r="B121" s="195" t="s">
        <v>361</v>
      </c>
      <c r="C121" s="31">
        <v>2220.6</v>
      </c>
      <c r="D121" s="31"/>
      <c r="E121" s="32">
        <v>2220.6</v>
      </c>
      <c r="F121" s="190">
        <v>2220.6</v>
      </c>
      <c r="G121" s="193">
        <v>0</v>
      </c>
      <c r="H121" s="185">
        <v>2220.6</v>
      </c>
      <c r="I121" s="31">
        <v>0</v>
      </c>
      <c r="J121" s="31">
        <v>0</v>
      </c>
      <c r="K121" s="32">
        <v>0</v>
      </c>
    </row>
    <row r="122" spans="1:11" ht="16.5" thickBot="1" x14ac:dyDescent="0.25">
      <c r="A122" s="199"/>
      <c r="B122" s="195" t="s">
        <v>362</v>
      </c>
      <c r="C122" s="31">
        <v>420.7</v>
      </c>
      <c r="D122" s="31"/>
      <c r="E122" s="32">
        <v>420.7</v>
      </c>
      <c r="F122" s="31">
        <v>420.7</v>
      </c>
      <c r="G122" s="193">
        <v>0</v>
      </c>
      <c r="H122" s="38">
        <v>420.7</v>
      </c>
      <c r="I122" s="31">
        <v>0</v>
      </c>
      <c r="J122" s="31">
        <v>0</v>
      </c>
      <c r="K122" s="32">
        <v>0</v>
      </c>
    </row>
    <row r="123" spans="1:11" ht="30.75" thickBot="1" x14ac:dyDescent="0.25">
      <c r="A123" s="199"/>
      <c r="B123" s="195" t="s">
        <v>438</v>
      </c>
      <c r="C123" s="190">
        <v>4367.5</v>
      </c>
      <c r="D123" s="31"/>
      <c r="E123" s="32">
        <v>4367.5</v>
      </c>
      <c r="F123" s="190">
        <v>4682.8</v>
      </c>
      <c r="G123" s="193">
        <v>0</v>
      </c>
      <c r="H123" s="185">
        <v>4682.8</v>
      </c>
      <c r="I123" s="31">
        <v>7.2</v>
      </c>
      <c r="J123" s="31">
        <v>0</v>
      </c>
      <c r="K123" s="32">
        <v>7.2</v>
      </c>
    </row>
    <row r="124" spans="1:11" ht="30.75" thickBot="1" x14ac:dyDescent="0.25">
      <c r="A124" s="199"/>
      <c r="B124" s="195" t="s">
        <v>439</v>
      </c>
      <c r="C124" s="31"/>
      <c r="D124" s="31"/>
      <c r="E124" s="32">
        <v>0</v>
      </c>
      <c r="F124" s="193">
        <v>0</v>
      </c>
      <c r="G124" s="193">
        <v>0</v>
      </c>
      <c r="H124" s="38">
        <v>0</v>
      </c>
      <c r="I124" s="31">
        <v>0</v>
      </c>
      <c r="J124" s="31">
        <v>0</v>
      </c>
      <c r="K124" s="32">
        <v>0</v>
      </c>
    </row>
    <row r="125" spans="1:11" ht="16.5" thickBot="1" x14ac:dyDescent="0.25">
      <c r="A125" s="26">
        <v>2</v>
      </c>
      <c r="B125" s="314" t="s">
        <v>55</v>
      </c>
      <c r="C125" s="31"/>
      <c r="D125" s="31"/>
      <c r="E125" s="31"/>
      <c r="F125" s="31"/>
      <c r="G125" s="31"/>
      <c r="H125" s="31"/>
      <c r="I125" s="31"/>
      <c r="J125" s="31"/>
      <c r="K125" s="31"/>
    </row>
    <row r="126" spans="1:11" ht="16.5" thickBot="1" x14ac:dyDescent="0.25">
      <c r="A126" s="199"/>
      <c r="B126" s="200" t="s">
        <v>368</v>
      </c>
      <c r="C126" s="31">
        <v>1000</v>
      </c>
      <c r="D126" s="31"/>
      <c r="E126" s="32">
        <v>1000</v>
      </c>
      <c r="F126" s="31">
        <v>8800</v>
      </c>
      <c r="G126" s="193">
        <v>0</v>
      </c>
      <c r="H126" s="32">
        <v>8800</v>
      </c>
      <c r="I126" s="31">
        <v>780</v>
      </c>
      <c r="J126" s="31">
        <v>0</v>
      </c>
      <c r="K126" s="32">
        <v>780</v>
      </c>
    </row>
    <row r="127" spans="1:11" ht="30.75" thickBot="1" x14ac:dyDescent="0.25">
      <c r="A127" s="199"/>
      <c r="B127" s="195" t="s">
        <v>369</v>
      </c>
      <c r="C127" s="31">
        <v>1000</v>
      </c>
      <c r="D127" s="31"/>
      <c r="E127" s="32">
        <v>1000</v>
      </c>
      <c r="F127" s="31">
        <v>8800</v>
      </c>
      <c r="G127" s="193">
        <v>0</v>
      </c>
      <c r="H127" s="32">
        <v>8800</v>
      </c>
      <c r="I127" s="31">
        <v>780</v>
      </c>
      <c r="J127" s="31">
        <v>0</v>
      </c>
      <c r="K127" s="32">
        <v>780</v>
      </c>
    </row>
    <row r="128" spans="1:11" ht="30.75" thickBot="1" x14ac:dyDescent="0.25">
      <c r="A128" s="199"/>
      <c r="B128" s="195" t="s">
        <v>370</v>
      </c>
      <c r="C128" s="31"/>
      <c r="D128" s="31"/>
      <c r="E128" s="32">
        <v>0</v>
      </c>
      <c r="F128" s="193">
        <v>0</v>
      </c>
      <c r="G128" s="193">
        <v>0</v>
      </c>
      <c r="H128" s="32">
        <v>0</v>
      </c>
      <c r="I128" s="31">
        <v>0</v>
      </c>
      <c r="J128" s="31">
        <v>0</v>
      </c>
      <c r="K128" s="32">
        <v>0</v>
      </c>
    </row>
    <row r="129" spans="1:11" ht="16.5" thickBot="1" x14ac:dyDescent="0.25">
      <c r="A129" s="199"/>
      <c r="B129" s="195" t="s">
        <v>371</v>
      </c>
      <c r="C129" s="31"/>
      <c r="D129" s="31"/>
      <c r="E129" s="32">
        <v>0</v>
      </c>
      <c r="F129" s="193">
        <v>0</v>
      </c>
      <c r="G129" s="193">
        <v>0</v>
      </c>
      <c r="H129" s="32">
        <v>0</v>
      </c>
      <c r="I129" s="31">
        <v>0</v>
      </c>
      <c r="J129" s="31">
        <v>0</v>
      </c>
      <c r="K129" s="32">
        <v>0</v>
      </c>
    </row>
    <row r="130" spans="1:11" ht="16.5" thickBot="1" x14ac:dyDescent="0.25">
      <c r="A130" s="199"/>
      <c r="B130" s="195" t="s">
        <v>372</v>
      </c>
      <c r="C130" s="31"/>
      <c r="D130" s="31"/>
      <c r="E130" s="32">
        <v>0</v>
      </c>
      <c r="F130" s="193">
        <v>0</v>
      </c>
      <c r="G130" s="193">
        <v>0</v>
      </c>
      <c r="H130" s="32">
        <v>0</v>
      </c>
      <c r="I130" s="31">
        <v>0</v>
      </c>
      <c r="J130" s="31">
        <v>0</v>
      </c>
      <c r="K130" s="32">
        <v>0</v>
      </c>
    </row>
    <row r="131" spans="1:11" ht="16.5" thickBot="1" x14ac:dyDescent="0.25">
      <c r="A131" s="199"/>
      <c r="B131" s="195" t="s">
        <v>373</v>
      </c>
      <c r="C131" s="31">
        <v>22</v>
      </c>
      <c r="D131" s="31"/>
      <c r="E131" s="32">
        <v>22</v>
      </c>
      <c r="F131" s="31">
        <v>32</v>
      </c>
      <c r="G131" s="193">
        <v>0</v>
      </c>
      <c r="H131" s="32">
        <v>32</v>
      </c>
      <c r="I131" s="31">
        <v>45.5</v>
      </c>
      <c r="J131" s="31">
        <v>0</v>
      </c>
      <c r="K131" s="32">
        <v>45.5</v>
      </c>
    </row>
    <row r="132" spans="1:11" ht="16.5" thickBot="1" x14ac:dyDescent="0.25">
      <c r="A132" s="199"/>
      <c r="B132" s="195" t="s">
        <v>374</v>
      </c>
      <c r="C132" s="31"/>
      <c r="D132" s="31"/>
      <c r="E132" s="32">
        <v>0</v>
      </c>
      <c r="F132" s="193">
        <v>0</v>
      </c>
      <c r="G132" s="193">
        <v>0</v>
      </c>
      <c r="H132" s="32">
        <v>0</v>
      </c>
      <c r="I132" s="31">
        <v>0</v>
      </c>
      <c r="J132" s="31">
        <v>0</v>
      </c>
      <c r="K132" s="32">
        <v>0</v>
      </c>
    </row>
    <row r="133" spans="1:11" ht="30.75" thickBot="1" x14ac:dyDescent="0.25">
      <c r="A133" s="199"/>
      <c r="B133" s="195" t="s">
        <v>375</v>
      </c>
      <c r="C133" s="31"/>
      <c r="D133" s="31"/>
      <c r="E133" s="32">
        <v>0</v>
      </c>
      <c r="F133" s="193">
        <v>0</v>
      </c>
      <c r="G133" s="193">
        <v>0</v>
      </c>
      <c r="H133" s="32">
        <v>0</v>
      </c>
      <c r="I133" s="31">
        <v>0</v>
      </c>
      <c r="J133" s="31">
        <v>0</v>
      </c>
      <c r="K133" s="32">
        <v>0</v>
      </c>
    </row>
    <row r="134" spans="1:11" ht="16.5" thickBot="1" x14ac:dyDescent="0.25">
      <c r="A134" s="199"/>
      <c r="B134" s="195" t="s">
        <v>376</v>
      </c>
      <c r="C134" s="31">
        <v>917</v>
      </c>
      <c r="D134" s="31"/>
      <c r="E134" s="32">
        <v>917</v>
      </c>
      <c r="F134" s="31">
        <v>735</v>
      </c>
      <c r="G134" s="193">
        <v>0</v>
      </c>
      <c r="H134" s="32">
        <v>735</v>
      </c>
      <c r="I134" s="31">
        <v>-19.8</v>
      </c>
      <c r="J134" s="31">
        <v>0</v>
      </c>
      <c r="K134" s="32">
        <v>-19.8</v>
      </c>
    </row>
    <row r="135" spans="1:11" ht="16.5" thickBot="1" x14ac:dyDescent="0.25">
      <c r="A135" s="199"/>
      <c r="B135" s="195" t="s">
        <v>377</v>
      </c>
      <c r="C135" s="31"/>
      <c r="D135" s="31">
        <v>33</v>
      </c>
      <c r="E135" s="32">
        <v>33</v>
      </c>
      <c r="F135" s="193">
        <v>0</v>
      </c>
      <c r="G135" s="31">
        <v>33</v>
      </c>
      <c r="H135" s="32">
        <v>33</v>
      </c>
      <c r="I135" s="31">
        <v>0</v>
      </c>
      <c r="J135" s="31">
        <v>0</v>
      </c>
      <c r="K135" s="32">
        <v>0</v>
      </c>
    </row>
    <row r="136" spans="1:11" ht="30.75" thickBot="1" x14ac:dyDescent="0.25">
      <c r="A136" s="199"/>
      <c r="B136" s="195" t="s">
        <v>378</v>
      </c>
      <c r="C136" s="31"/>
      <c r="D136" s="31">
        <v>0.2</v>
      </c>
      <c r="E136" s="32">
        <v>0.2</v>
      </c>
      <c r="F136" s="193">
        <v>0</v>
      </c>
      <c r="G136" s="31">
        <v>0.2</v>
      </c>
      <c r="H136" s="32">
        <v>0.2</v>
      </c>
      <c r="I136" s="31">
        <v>0</v>
      </c>
      <c r="J136" s="31">
        <v>0</v>
      </c>
      <c r="K136" s="32">
        <v>0</v>
      </c>
    </row>
    <row r="137" spans="1:11" ht="16.5" thickBot="1" x14ac:dyDescent="0.25">
      <c r="A137" s="199"/>
      <c r="B137" s="195" t="s">
        <v>379</v>
      </c>
      <c r="C137" s="31">
        <v>4477</v>
      </c>
      <c r="D137" s="31"/>
      <c r="E137" s="32">
        <v>4477</v>
      </c>
      <c r="F137" s="31">
        <v>12318</v>
      </c>
      <c r="G137" s="193">
        <v>0</v>
      </c>
      <c r="H137" s="32">
        <v>12318</v>
      </c>
      <c r="I137" s="31">
        <v>175.1</v>
      </c>
      <c r="J137" s="31">
        <v>0</v>
      </c>
      <c r="K137" s="32">
        <v>175.1</v>
      </c>
    </row>
    <row r="138" spans="1:11" ht="30.75" thickBot="1" x14ac:dyDescent="0.25">
      <c r="A138" s="199"/>
      <c r="B138" s="195" t="s">
        <v>380</v>
      </c>
      <c r="C138" s="31">
        <v>2037</v>
      </c>
      <c r="D138" s="31"/>
      <c r="E138" s="32">
        <v>2037</v>
      </c>
      <c r="F138" s="31">
        <v>10994</v>
      </c>
      <c r="G138" s="193">
        <v>0</v>
      </c>
      <c r="H138" s="32">
        <v>10994</v>
      </c>
      <c r="I138" s="31">
        <v>439.7</v>
      </c>
      <c r="J138" s="31">
        <v>0</v>
      </c>
      <c r="K138" s="32">
        <v>439.7</v>
      </c>
    </row>
    <row r="139" spans="1:11" ht="30.75" thickBot="1" x14ac:dyDescent="0.25">
      <c r="A139" s="199"/>
      <c r="B139" s="195" t="s">
        <v>381</v>
      </c>
      <c r="C139" s="31">
        <v>2440</v>
      </c>
      <c r="D139" s="31"/>
      <c r="E139" s="32">
        <v>2440</v>
      </c>
      <c r="F139" s="31">
        <v>1324</v>
      </c>
      <c r="G139" s="193">
        <v>0</v>
      </c>
      <c r="H139" s="32">
        <v>1324</v>
      </c>
      <c r="I139" s="31">
        <v>-45.7</v>
      </c>
      <c r="J139" s="31">
        <v>0</v>
      </c>
      <c r="K139" s="32">
        <v>-45.7</v>
      </c>
    </row>
    <row r="140" spans="1:11" ht="16.5" thickBot="1" x14ac:dyDescent="0.25">
      <c r="A140" s="199"/>
      <c r="B140" s="195" t="s">
        <v>440</v>
      </c>
      <c r="C140" s="31"/>
      <c r="D140" s="31">
        <v>40.200000000000003</v>
      </c>
      <c r="E140" s="32">
        <v>40.200000000000003</v>
      </c>
      <c r="F140" s="193">
        <v>0</v>
      </c>
      <c r="G140" s="31">
        <v>224.1</v>
      </c>
      <c r="H140" s="32">
        <v>224.1</v>
      </c>
      <c r="I140" s="31">
        <v>0</v>
      </c>
      <c r="J140" s="31">
        <v>457.5</v>
      </c>
      <c r="K140" s="32">
        <v>457.5</v>
      </c>
    </row>
    <row r="141" spans="1:11" ht="30.75" thickBot="1" x14ac:dyDescent="0.25">
      <c r="A141" s="315"/>
      <c r="B141" s="195" t="s">
        <v>441</v>
      </c>
      <c r="C141" s="31"/>
      <c r="D141" s="31">
        <v>37.200000000000003</v>
      </c>
      <c r="E141" s="32">
        <v>37.200000000000003</v>
      </c>
      <c r="F141" s="193">
        <v>0</v>
      </c>
      <c r="G141" s="31">
        <v>108.2</v>
      </c>
      <c r="H141" s="32">
        <v>108.2</v>
      </c>
      <c r="I141" s="31">
        <v>0</v>
      </c>
      <c r="J141" s="31">
        <v>190.9</v>
      </c>
      <c r="K141" s="32">
        <v>190.9</v>
      </c>
    </row>
    <row r="142" spans="1:11" ht="30.75" thickBot="1" x14ac:dyDescent="0.25">
      <c r="A142" s="315"/>
      <c r="B142" s="195" t="s">
        <v>384</v>
      </c>
      <c r="C142" s="31"/>
      <c r="D142" s="31">
        <v>2037</v>
      </c>
      <c r="E142" s="32">
        <v>2037</v>
      </c>
      <c r="F142" s="193">
        <v>0</v>
      </c>
      <c r="G142" s="31">
        <v>3595</v>
      </c>
      <c r="H142" s="32">
        <v>3595</v>
      </c>
      <c r="I142" s="31">
        <v>0</v>
      </c>
      <c r="J142" s="31">
        <v>76.5</v>
      </c>
      <c r="K142" s="32">
        <v>76.5</v>
      </c>
    </row>
    <row r="143" spans="1:11" ht="16.5" thickBot="1" x14ac:dyDescent="0.25">
      <c r="A143" s="26">
        <v>3</v>
      </c>
      <c r="B143" s="314" t="s">
        <v>62</v>
      </c>
      <c r="C143" s="31"/>
      <c r="D143" s="31"/>
      <c r="E143" s="31"/>
      <c r="F143" s="31"/>
      <c r="G143" s="31"/>
      <c r="H143" s="31"/>
      <c r="I143" s="31"/>
      <c r="J143" s="31"/>
      <c r="K143" s="31"/>
    </row>
    <row r="144" spans="1:11" ht="16.5" thickBot="1" x14ac:dyDescent="0.25">
      <c r="A144" s="199"/>
      <c r="B144" s="200" t="s">
        <v>386</v>
      </c>
      <c r="C144" s="31"/>
      <c r="D144" s="31"/>
      <c r="E144" s="32">
        <v>0</v>
      </c>
      <c r="F144" s="193">
        <v>0</v>
      </c>
      <c r="G144" s="193">
        <v>0</v>
      </c>
      <c r="H144" s="32">
        <v>0</v>
      </c>
      <c r="I144" s="31">
        <v>0</v>
      </c>
      <c r="J144" s="31">
        <v>0</v>
      </c>
      <c r="K144" s="32">
        <v>0</v>
      </c>
    </row>
    <row r="145" spans="1:11" ht="30.75" thickBot="1" x14ac:dyDescent="0.25">
      <c r="A145" s="199"/>
      <c r="B145" s="195" t="s">
        <v>442</v>
      </c>
      <c r="C145" s="31"/>
      <c r="D145" s="31">
        <v>18</v>
      </c>
      <c r="E145" s="32">
        <v>18</v>
      </c>
      <c r="F145" s="193">
        <v>0</v>
      </c>
      <c r="G145" s="31">
        <v>30</v>
      </c>
      <c r="H145" s="32">
        <v>30</v>
      </c>
      <c r="I145" s="31">
        <v>0</v>
      </c>
      <c r="J145" s="31">
        <v>66.7</v>
      </c>
      <c r="K145" s="32">
        <v>66.7</v>
      </c>
    </row>
    <row r="146" spans="1:11" ht="16.5" thickBot="1" x14ac:dyDescent="0.25">
      <c r="A146" s="315"/>
      <c r="B146" s="195" t="s">
        <v>443</v>
      </c>
      <c r="C146" s="31">
        <v>976</v>
      </c>
      <c r="D146" s="31">
        <v>9</v>
      </c>
      <c r="E146" s="32">
        <v>985</v>
      </c>
      <c r="F146" s="31">
        <v>380</v>
      </c>
      <c r="G146" s="31">
        <v>18</v>
      </c>
      <c r="H146" s="32">
        <v>398</v>
      </c>
      <c r="I146" s="31">
        <v>-61.1</v>
      </c>
      <c r="J146" s="31">
        <v>100</v>
      </c>
      <c r="K146" s="32">
        <v>-59.6</v>
      </c>
    </row>
    <row r="147" spans="1:11" ht="16.5" thickBot="1" x14ac:dyDescent="0.25">
      <c r="A147" s="39">
        <v>4</v>
      </c>
      <c r="B147" s="314" t="s">
        <v>70</v>
      </c>
      <c r="C147" s="31"/>
      <c r="D147" s="31"/>
      <c r="E147" s="31"/>
      <c r="F147" s="31"/>
      <c r="G147" s="31"/>
      <c r="H147" s="31"/>
      <c r="I147" s="31"/>
      <c r="J147" s="31"/>
      <c r="K147" s="31"/>
    </row>
    <row r="148" spans="1:11" ht="45.75" thickBot="1" x14ac:dyDescent="0.25">
      <c r="A148" s="199"/>
      <c r="B148" s="200" t="s">
        <v>389</v>
      </c>
      <c r="C148" s="31">
        <v>96</v>
      </c>
      <c r="D148" s="31"/>
      <c r="E148" s="32">
        <v>96</v>
      </c>
      <c r="F148" s="31">
        <v>145</v>
      </c>
      <c r="G148" s="193">
        <v>0</v>
      </c>
      <c r="H148" s="32">
        <v>145</v>
      </c>
      <c r="I148" s="31">
        <v>51</v>
      </c>
      <c r="J148" s="31">
        <v>0</v>
      </c>
      <c r="K148" s="32">
        <v>51</v>
      </c>
    </row>
    <row r="149" spans="1:11" ht="45.75" thickBot="1" x14ac:dyDescent="0.25">
      <c r="A149" s="199"/>
      <c r="B149" s="195" t="s">
        <v>390</v>
      </c>
      <c r="C149" s="31">
        <v>100</v>
      </c>
      <c r="D149" s="31"/>
      <c r="E149" s="32">
        <v>100</v>
      </c>
      <c r="F149" s="31">
        <v>100</v>
      </c>
      <c r="G149" s="193">
        <v>0</v>
      </c>
      <c r="H149" s="32">
        <v>100</v>
      </c>
      <c r="I149" s="31">
        <v>0</v>
      </c>
      <c r="J149" s="31">
        <v>0</v>
      </c>
      <c r="K149" s="32">
        <v>0</v>
      </c>
    </row>
    <row r="150" spans="1:11" ht="45.75" thickBot="1" x14ac:dyDescent="0.25">
      <c r="A150" s="199"/>
      <c r="B150" s="195" t="s">
        <v>391</v>
      </c>
      <c r="C150" s="31">
        <v>49</v>
      </c>
      <c r="D150" s="31"/>
      <c r="E150" s="32">
        <v>49</v>
      </c>
      <c r="F150" s="31">
        <v>275</v>
      </c>
      <c r="G150" s="193">
        <v>0</v>
      </c>
      <c r="H150" s="32">
        <v>275</v>
      </c>
      <c r="I150" s="31">
        <v>461.2</v>
      </c>
      <c r="J150" s="31">
        <v>0</v>
      </c>
      <c r="K150" s="32">
        <v>461.2</v>
      </c>
    </row>
    <row r="151" spans="1:11" ht="45.75" thickBot="1" x14ac:dyDescent="0.25">
      <c r="A151" s="199"/>
      <c r="B151" s="195" t="s">
        <v>392</v>
      </c>
      <c r="C151" s="31"/>
      <c r="D151" s="31">
        <v>1</v>
      </c>
      <c r="E151" s="32">
        <v>1</v>
      </c>
      <c r="F151" s="193">
        <v>0</v>
      </c>
      <c r="G151" s="31">
        <v>1</v>
      </c>
      <c r="H151" s="32">
        <v>1</v>
      </c>
      <c r="I151" s="31">
        <v>0</v>
      </c>
      <c r="J151" s="31">
        <v>0</v>
      </c>
      <c r="K151" s="32">
        <v>0</v>
      </c>
    </row>
    <row r="152" spans="1:11" ht="15" thickBot="1" x14ac:dyDescent="0.25">
      <c r="A152" s="93" t="s">
        <v>93</v>
      </c>
      <c r="B152" s="94"/>
      <c r="C152" s="94"/>
      <c r="D152" s="94"/>
      <c r="E152" s="94"/>
      <c r="F152" s="94"/>
      <c r="G152" s="94"/>
      <c r="H152" s="94"/>
      <c r="I152" s="94"/>
      <c r="J152" s="94"/>
      <c r="K152" s="95"/>
    </row>
    <row r="153" spans="1:11" ht="18.75" customHeight="1" x14ac:dyDescent="0.2">
      <c r="A153" s="98" t="s">
        <v>444</v>
      </c>
      <c r="B153" s="99"/>
      <c r="C153" s="99"/>
      <c r="D153" s="99"/>
      <c r="E153" s="99"/>
      <c r="F153" s="99"/>
      <c r="G153" s="99"/>
      <c r="H153" s="99"/>
      <c r="I153" s="99"/>
      <c r="J153" s="99"/>
      <c r="K153" s="100"/>
    </row>
    <row r="154" spans="1:11" ht="18.75" customHeight="1" x14ac:dyDescent="0.2">
      <c r="A154" s="97" t="s">
        <v>445</v>
      </c>
      <c r="B154" s="101"/>
      <c r="C154" s="101"/>
      <c r="D154" s="101"/>
      <c r="E154" s="101"/>
      <c r="F154" s="101"/>
      <c r="G154" s="101"/>
      <c r="H154" s="101"/>
      <c r="I154" s="101"/>
      <c r="J154" s="101"/>
      <c r="K154" s="102"/>
    </row>
    <row r="155" spans="1:11" ht="37.5" customHeight="1" x14ac:dyDescent="0.2">
      <c r="A155" s="97" t="s">
        <v>446</v>
      </c>
      <c r="B155" s="101"/>
      <c r="C155" s="101"/>
      <c r="D155" s="101"/>
      <c r="E155" s="101"/>
      <c r="F155" s="101"/>
      <c r="G155" s="101"/>
      <c r="H155" s="101"/>
      <c r="I155" s="101"/>
      <c r="J155" s="101"/>
      <c r="K155" s="102"/>
    </row>
    <row r="156" spans="1:11" ht="37.5" customHeight="1" x14ac:dyDescent="0.2">
      <c r="A156" s="97" t="s">
        <v>447</v>
      </c>
      <c r="B156" s="101"/>
      <c r="C156" s="101"/>
      <c r="D156" s="101"/>
      <c r="E156" s="101"/>
      <c r="F156" s="101"/>
      <c r="G156" s="101"/>
      <c r="H156" s="101"/>
      <c r="I156" s="101"/>
      <c r="J156" s="101"/>
      <c r="K156" s="102"/>
    </row>
    <row r="157" spans="1:11" ht="75" customHeight="1" x14ac:dyDescent="0.2">
      <c r="A157" s="97" t="s">
        <v>448</v>
      </c>
      <c r="B157" s="101"/>
      <c r="C157" s="101"/>
      <c r="D157" s="101"/>
      <c r="E157" s="101"/>
      <c r="F157" s="101"/>
      <c r="G157" s="101"/>
      <c r="H157" s="101"/>
      <c r="I157" s="101"/>
      <c r="J157" s="101"/>
      <c r="K157" s="102"/>
    </row>
    <row r="158" spans="1:11" ht="37.5" customHeight="1" thickBot="1" x14ac:dyDescent="0.25">
      <c r="A158" s="103" t="s">
        <v>449</v>
      </c>
      <c r="B158" s="92"/>
      <c r="C158" s="92"/>
      <c r="D158" s="92"/>
      <c r="E158" s="92"/>
      <c r="F158" s="92"/>
      <c r="G158" s="92"/>
      <c r="H158" s="92"/>
      <c r="I158" s="92"/>
      <c r="J158" s="92"/>
      <c r="K158" s="104"/>
    </row>
    <row r="159" spans="1:11" ht="15" thickBot="1" x14ac:dyDescent="0.25">
      <c r="A159" s="93" t="s">
        <v>81</v>
      </c>
      <c r="B159" s="94"/>
      <c r="C159" s="94"/>
      <c r="D159" s="94"/>
      <c r="E159" s="94"/>
      <c r="F159" s="94"/>
      <c r="G159" s="94"/>
      <c r="H159" s="94"/>
      <c r="I159" s="94"/>
      <c r="J159" s="94"/>
      <c r="K159" s="95"/>
    </row>
    <row r="160" spans="1:11" ht="37.5" customHeight="1" x14ac:dyDescent="0.2">
      <c r="A160" s="99" t="s">
        <v>97</v>
      </c>
      <c r="B160" s="99"/>
      <c r="C160" s="99"/>
      <c r="D160" s="99"/>
      <c r="E160" s="99"/>
      <c r="F160" s="99"/>
      <c r="G160" s="99"/>
      <c r="H160" s="99"/>
      <c r="I160" s="99"/>
      <c r="J160" s="99"/>
      <c r="K160" s="99"/>
    </row>
    <row r="161" spans="1:11" ht="16.5" thickBot="1" x14ac:dyDescent="0.25">
      <c r="A161" s="86" t="s">
        <v>209</v>
      </c>
      <c r="B161" s="86"/>
      <c r="C161" s="86"/>
      <c r="D161" s="86"/>
      <c r="E161" s="86"/>
      <c r="F161" s="86"/>
      <c r="G161" s="86"/>
      <c r="H161" s="86"/>
      <c r="I161" s="86"/>
      <c r="J161" s="86"/>
      <c r="K161" s="86"/>
    </row>
    <row r="162" spans="1:11" ht="72.75" thickBot="1" x14ac:dyDescent="0.25">
      <c r="A162" s="200" t="s">
        <v>99</v>
      </c>
      <c r="B162" s="201" t="s">
        <v>11</v>
      </c>
      <c r="C162" s="202" t="s">
        <v>100</v>
      </c>
      <c r="D162" s="202" t="s">
        <v>101</v>
      </c>
      <c r="E162" s="202" t="s">
        <v>102</v>
      </c>
      <c r="F162" s="202" t="s">
        <v>14</v>
      </c>
      <c r="G162" s="202" t="s">
        <v>103</v>
      </c>
      <c r="H162" s="202" t="s">
        <v>104</v>
      </c>
      <c r="I162" s="3"/>
      <c r="J162" s="3"/>
      <c r="K162" s="3"/>
    </row>
    <row r="163" spans="1:11" ht="15.75" thickBot="1" x14ac:dyDescent="0.25">
      <c r="A163" s="195">
        <v>1</v>
      </c>
      <c r="B163" s="25">
        <v>2</v>
      </c>
      <c r="C163" s="25">
        <v>3</v>
      </c>
      <c r="D163" s="25">
        <v>4</v>
      </c>
      <c r="E163" s="25">
        <v>5</v>
      </c>
      <c r="F163" s="25" t="s">
        <v>105</v>
      </c>
      <c r="G163" s="25">
        <v>7</v>
      </c>
      <c r="H163" s="25" t="s">
        <v>106</v>
      </c>
      <c r="I163" s="3"/>
      <c r="J163" s="3"/>
      <c r="K163" s="3"/>
    </row>
    <row r="164" spans="1:11" ht="15.75" thickBot="1" x14ac:dyDescent="0.25">
      <c r="A164" s="195">
        <v>1</v>
      </c>
      <c r="B164" s="25" t="s">
        <v>107</v>
      </c>
      <c r="C164" s="25" t="s">
        <v>30</v>
      </c>
      <c r="D164" s="35"/>
      <c r="E164" s="35"/>
      <c r="F164" s="35">
        <v>0</v>
      </c>
      <c r="G164" s="25" t="s">
        <v>30</v>
      </c>
      <c r="H164" s="25" t="s">
        <v>30</v>
      </c>
      <c r="I164" s="3"/>
      <c r="J164" s="3"/>
      <c r="K164" s="3"/>
    </row>
    <row r="165" spans="1:11" ht="15.75" thickBot="1" x14ac:dyDescent="0.25">
      <c r="A165" s="28"/>
      <c r="B165" s="25" t="s">
        <v>108</v>
      </c>
      <c r="C165" s="25" t="s">
        <v>30</v>
      </c>
      <c r="D165" s="35"/>
      <c r="E165" s="35"/>
      <c r="F165" s="35">
        <v>0</v>
      </c>
      <c r="G165" s="25" t="s">
        <v>30</v>
      </c>
      <c r="H165" s="25" t="s">
        <v>30</v>
      </c>
      <c r="I165" s="3"/>
      <c r="J165" s="3"/>
      <c r="K165" s="3"/>
    </row>
    <row r="166" spans="1:11" ht="30.75" thickBot="1" x14ac:dyDescent="0.25">
      <c r="A166" s="28"/>
      <c r="B166" s="25" t="s">
        <v>109</v>
      </c>
      <c r="C166" s="25" t="s">
        <v>30</v>
      </c>
      <c r="D166" s="35"/>
      <c r="E166" s="35"/>
      <c r="F166" s="35">
        <v>0</v>
      </c>
      <c r="G166" s="25" t="s">
        <v>30</v>
      </c>
      <c r="H166" s="25" t="s">
        <v>30</v>
      </c>
      <c r="I166" s="3"/>
      <c r="J166" s="3"/>
      <c r="K166" s="3"/>
    </row>
    <row r="167" spans="1:11" ht="15.75" thickBot="1" x14ac:dyDescent="0.25">
      <c r="A167" s="28"/>
      <c r="B167" s="25" t="s">
        <v>110</v>
      </c>
      <c r="C167" s="25" t="s">
        <v>30</v>
      </c>
      <c r="D167" s="35"/>
      <c r="E167" s="35"/>
      <c r="F167" s="35"/>
      <c r="G167" s="25" t="s">
        <v>30</v>
      </c>
      <c r="H167" s="25" t="s">
        <v>30</v>
      </c>
      <c r="I167" s="3"/>
      <c r="J167" s="3"/>
      <c r="K167" s="3"/>
    </row>
    <row r="168" spans="1:11" ht="15.75" thickBot="1" x14ac:dyDescent="0.25">
      <c r="A168" s="28"/>
      <c r="B168" s="25" t="s">
        <v>111</v>
      </c>
      <c r="C168" s="25" t="s">
        <v>30</v>
      </c>
      <c r="D168" s="35"/>
      <c r="E168" s="35"/>
      <c r="F168" s="35"/>
      <c r="G168" s="25" t="s">
        <v>30</v>
      </c>
      <c r="H168" s="25" t="s">
        <v>30</v>
      </c>
      <c r="I168" s="3"/>
      <c r="J168" s="3"/>
      <c r="K168" s="3"/>
    </row>
    <row r="169" spans="1:11" ht="15.75" thickBot="1" x14ac:dyDescent="0.25">
      <c r="A169" s="63" t="s">
        <v>288</v>
      </c>
      <c r="B169" s="62"/>
      <c r="C169" s="62"/>
      <c r="D169" s="62"/>
      <c r="E169" s="62"/>
      <c r="F169" s="62"/>
      <c r="G169" s="62"/>
      <c r="H169" s="64"/>
      <c r="I169" s="3"/>
      <c r="J169" s="3"/>
      <c r="K169" s="3"/>
    </row>
    <row r="170" spans="1:11" ht="15.75" thickBot="1" x14ac:dyDescent="0.25">
      <c r="A170" s="195">
        <v>2</v>
      </c>
      <c r="B170" s="25" t="s">
        <v>113</v>
      </c>
      <c r="C170" s="25" t="s">
        <v>30</v>
      </c>
      <c r="D170" s="35"/>
      <c r="E170" s="35"/>
      <c r="F170" s="35">
        <v>0</v>
      </c>
      <c r="G170" s="25" t="s">
        <v>30</v>
      </c>
      <c r="H170" s="25" t="s">
        <v>30</v>
      </c>
      <c r="I170" s="3"/>
      <c r="J170" s="3"/>
      <c r="K170" s="3"/>
    </row>
    <row r="171" spans="1:11" ht="15.75" thickBot="1" x14ac:dyDescent="0.25">
      <c r="A171" s="63" t="s">
        <v>212</v>
      </c>
      <c r="B171" s="62"/>
      <c r="C171" s="62"/>
      <c r="D171" s="62"/>
      <c r="E171" s="62"/>
      <c r="F171" s="62"/>
      <c r="G171" s="62"/>
      <c r="H171" s="64"/>
      <c r="I171" s="3"/>
      <c r="J171" s="3"/>
      <c r="K171" s="3"/>
    </row>
    <row r="172" spans="1:11" ht="15.75" thickBot="1" x14ac:dyDescent="0.25">
      <c r="A172" s="63" t="s">
        <v>115</v>
      </c>
      <c r="B172" s="62"/>
      <c r="C172" s="62"/>
      <c r="D172" s="62"/>
      <c r="E172" s="62"/>
      <c r="F172" s="62"/>
      <c r="G172" s="62"/>
      <c r="H172" s="64"/>
      <c r="I172" s="3"/>
      <c r="J172" s="3"/>
      <c r="K172" s="3"/>
    </row>
    <row r="173" spans="1:11" ht="15.75" thickBot="1" x14ac:dyDescent="0.25">
      <c r="A173" s="195">
        <v>2.1</v>
      </c>
      <c r="B173" s="25" t="s">
        <v>116</v>
      </c>
      <c r="C173" s="35"/>
      <c r="D173" s="35"/>
      <c r="E173" s="35"/>
      <c r="F173" s="35"/>
      <c r="G173" s="35"/>
      <c r="H173" s="35"/>
      <c r="I173" s="3"/>
      <c r="J173" s="3"/>
      <c r="K173" s="3"/>
    </row>
    <row r="174" spans="1:11" ht="15.75" thickBot="1" x14ac:dyDescent="0.25">
      <c r="A174" s="28"/>
      <c r="B174" s="25" t="s">
        <v>117</v>
      </c>
      <c r="C174" s="35"/>
      <c r="D174" s="35"/>
      <c r="E174" s="35"/>
      <c r="F174" s="35">
        <v>0</v>
      </c>
      <c r="G174" s="35"/>
      <c r="H174" s="35"/>
      <c r="I174" s="3"/>
      <c r="J174" s="3"/>
      <c r="K174" s="3"/>
    </row>
    <row r="175" spans="1:11" ht="15.75" thickBot="1" x14ac:dyDescent="0.25">
      <c r="A175" s="63" t="s">
        <v>118</v>
      </c>
      <c r="B175" s="62"/>
      <c r="C175" s="62"/>
      <c r="D175" s="62"/>
      <c r="E175" s="62"/>
      <c r="F175" s="62"/>
      <c r="G175" s="62"/>
      <c r="H175" s="227"/>
      <c r="I175" s="3"/>
      <c r="J175" s="3"/>
      <c r="K175" s="3"/>
    </row>
    <row r="176" spans="1:11" ht="15.75" thickBot="1" x14ac:dyDescent="0.25">
      <c r="A176" s="28"/>
      <c r="B176" s="25" t="s">
        <v>119</v>
      </c>
      <c r="C176" s="35"/>
      <c r="D176" s="35"/>
      <c r="E176" s="35"/>
      <c r="F176" s="35">
        <v>0</v>
      </c>
      <c r="G176" s="35"/>
      <c r="H176" s="35"/>
      <c r="I176" s="3"/>
      <c r="J176" s="3"/>
      <c r="K176" s="3"/>
    </row>
    <row r="177" spans="1:11" ht="15.75" thickBot="1" x14ac:dyDescent="0.25">
      <c r="A177" s="28"/>
      <c r="B177" s="25" t="s">
        <v>120</v>
      </c>
      <c r="C177" s="35"/>
      <c r="D177" s="35"/>
      <c r="E177" s="35"/>
      <c r="F177" s="35"/>
      <c r="G177" s="35"/>
      <c r="H177" s="35"/>
      <c r="I177" s="3"/>
      <c r="J177" s="3"/>
      <c r="K177" s="3"/>
    </row>
    <row r="178" spans="1:11" ht="15.75" thickBot="1" x14ac:dyDescent="0.25">
      <c r="A178" s="195">
        <v>2.2000000000000002</v>
      </c>
      <c r="B178" s="25" t="s">
        <v>121</v>
      </c>
      <c r="C178" s="25" t="s">
        <v>30</v>
      </c>
      <c r="D178" s="35"/>
      <c r="E178" s="35"/>
      <c r="F178" s="35"/>
      <c r="G178" s="25" t="s">
        <v>30</v>
      </c>
      <c r="H178" s="25" t="s">
        <v>30</v>
      </c>
      <c r="I178" s="3"/>
      <c r="J178" s="3"/>
      <c r="K178" s="3"/>
    </row>
    <row r="179" spans="1:11" ht="18.75" customHeight="1" x14ac:dyDescent="0.2">
      <c r="A179" s="228" t="s">
        <v>213</v>
      </c>
      <c r="B179" s="228"/>
      <c r="C179" s="228"/>
      <c r="D179" s="228"/>
      <c r="E179" s="228"/>
      <c r="F179" s="228"/>
      <c r="G179" s="228"/>
      <c r="H179" s="228"/>
      <c r="I179" s="228"/>
      <c r="J179" s="228"/>
      <c r="K179" s="228"/>
    </row>
    <row r="180" spans="1:11" ht="18.75" customHeight="1" x14ac:dyDescent="0.2">
      <c r="A180" s="228" t="s">
        <v>450</v>
      </c>
      <c r="B180" s="228"/>
      <c r="C180" s="228"/>
      <c r="D180" s="228"/>
      <c r="E180" s="228"/>
      <c r="F180" s="228"/>
      <c r="G180" s="228"/>
      <c r="H180" s="228"/>
      <c r="I180" s="228"/>
      <c r="J180" s="228"/>
      <c r="K180" s="228"/>
    </row>
    <row r="181" spans="1:11" ht="18.75" customHeight="1" x14ac:dyDescent="0.2">
      <c r="A181" s="228" t="s">
        <v>124</v>
      </c>
      <c r="B181" s="228"/>
      <c r="C181" s="228"/>
      <c r="D181" s="228"/>
      <c r="E181" s="228"/>
      <c r="F181" s="228"/>
      <c r="G181" s="228"/>
      <c r="H181" s="228"/>
      <c r="I181" s="228"/>
      <c r="J181" s="228"/>
      <c r="K181" s="228"/>
    </row>
    <row r="182" spans="1:11" ht="37.5" customHeight="1" x14ac:dyDescent="0.2">
      <c r="A182" s="229" t="s">
        <v>451</v>
      </c>
      <c r="B182" s="229"/>
      <c r="C182" s="229"/>
      <c r="D182" s="229"/>
      <c r="E182" s="229"/>
      <c r="F182" s="229"/>
      <c r="G182" s="229"/>
      <c r="H182" s="229"/>
      <c r="I182" s="229"/>
      <c r="J182" s="229"/>
      <c r="K182" s="229"/>
    </row>
    <row r="183" spans="1:11" ht="93.75" customHeight="1" x14ac:dyDescent="0.2">
      <c r="A183" s="229" t="s">
        <v>452</v>
      </c>
      <c r="B183" s="229"/>
      <c r="C183" s="229"/>
      <c r="D183" s="229"/>
      <c r="E183" s="229"/>
      <c r="F183" s="229"/>
      <c r="G183" s="229"/>
      <c r="H183" s="229"/>
      <c r="I183" s="229"/>
      <c r="J183" s="229"/>
      <c r="K183" s="229"/>
    </row>
    <row r="184" spans="1:11" ht="56.25" customHeight="1" x14ac:dyDescent="0.2">
      <c r="A184" s="229" t="s">
        <v>453</v>
      </c>
      <c r="B184" s="229"/>
      <c r="C184" s="229"/>
      <c r="D184" s="229"/>
      <c r="E184" s="229"/>
      <c r="F184" s="229"/>
      <c r="G184" s="229"/>
      <c r="H184" s="229"/>
      <c r="I184" s="229"/>
      <c r="J184" s="229"/>
      <c r="K184" s="229"/>
    </row>
    <row r="185" spans="1:11" ht="56.25" customHeight="1" x14ac:dyDescent="0.2">
      <c r="A185" s="229" t="s">
        <v>454</v>
      </c>
      <c r="B185" s="229"/>
      <c r="C185" s="229"/>
      <c r="D185" s="229"/>
      <c r="E185" s="229"/>
      <c r="F185" s="229"/>
      <c r="G185" s="229"/>
      <c r="H185" s="229"/>
      <c r="I185" s="229"/>
      <c r="J185" s="229"/>
      <c r="K185" s="229"/>
    </row>
    <row r="186" spans="1:11" ht="15" x14ac:dyDescent="0.2">
      <c r="A186" s="24"/>
      <c r="B186" s="24"/>
      <c r="C186" s="24"/>
      <c r="D186" s="24"/>
      <c r="E186" s="24"/>
      <c r="F186" s="24"/>
      <c r="G186" s="24"/>
      <c r="H186" s="24"/>
      <c r="I186" s="24"/>
      <c r="J186" s="24"/>
      <c r="K186" s="24"/>
    </row>
    <row r="187" spans="1:11" ht="33.75" thickBot="1" x14ac:dyDescent="0.25">
      <c r="A187" s="3"/>
      <c r="B187" s="317" t="s">
        <v>423</v>
      </c>
      <c r="C187" s="318"/>
      <c r="D187" s="318"/>
      <c r="E187" s="319"/>
      <c r="F187" s="319"/>
      <c r="G187" s="3"/>
      <c r="H187" s="325" t="s">
        <v>131</v>
      </c>
      <c r="I187" s="325"/>
      <c r="J187" s="325"/>
      <c r="K187" s="3"/>
    </row>
  </sheetData>
  <mergeCells count="91">
    <mergeCell ref="A183:K183"/>
    <mergeCell ref="A184:K184"/>
    <mergeCell ref="A185:K185"/>
    <mergeCell ref="H187:J187"/>
    <mergeCell ref="A160:K160"/>
    <mergeCell ref="A161:K161"/>
    <mergeCell ref="A169:H169"/>
    <mergeCell ref="A171:H171"/>
    <mergeCell ref="A172:H172"/>
    <mergeCell ref="A175:H175"/>
    <mergeCell ref="A110:K110"/>
    <mergeCell ref="A111:K111"/>
    <mergeCell ref="A152:K152"/>
    <mergeCell ref="A153:K153"/>
    <mergeCell ref="A154:K154"/>
    <mergeCell ref="A155:K155"/>
    <mergeCell ref="A98:K98"/>
    <mergeCell ref="A99:K99"/>
    <mergeCell ref="A100:A101"/>
    <mergeCell ref="B100:B101"/>
    <mergeCell ref="C100:E100"/>
    <mergeCell ref="F100:H100"/>
    <mergeCell ref="I100:K100"/>
    <mergeCell ref="I82:K82"/>
    <mergeCell ref="A86:K86"/>
    <mergeCell ref="A87:K87"/>
    <mergeCell ref="C88:E88"/>
    <mergeCell ref="F88:H88"/>
    <mergeCell ref="I88:K88"/>
    <mergeCell ref="A59:K59"/>
    <mergeCell ref="C60:E60"/>
    <mergeCell ref="F60:H60"/>
    <mergeCell ref="I60:K60"/>
    <mergeCell ref="A78:K78"/>
    <mergeCell ref="A79:K79"/>
    <mergeCell ref="F44:H44"/>
    <mergeCell ref="I44:K44"/>
    <mergeCell ref="C46:E46"/>
    <mergeCell ref="F46:H46"/>
    <mergeCell ref="I46:K46"/>
    <mergeCell ref="A58:K58"/>
    <mergeCell ref="A19:K19"/>
    <mergeCell ref="A20:K20"/>
    <mergeCell ref="A23:K23"/>
    <mergeCell ref="A29:E29"/>
    <mergeCell ref="A36:E36"/>
    <mergeCell ref="A42:K42"/>
    <mergeCell ref="A44:A45"/>
    <mergeCell ref="A179:K179"/>
    <mergeCell ref="A180:K180"/>
    <mergeCell ref="A181:K181"/>
    <mergeCell ref="A182:K182"/>
    <mergeCell ref="A112:K112"/>
    <mergeCell ref="A156:K156"/>
    <mergeCell ref="A157:K157"/>
    <mergeCell ref="A158:K158"/>
    <mergeCell ref="A159:K159"/>
    <mergeCell ref="A105:K105"/>
    <mergeCell ref="A108:K108"/>
    <mergeCell ref="A109:K109"/>
    <mergeCell ref="A103:K103"/>
    <mergeCell ref="A104:K104"/>
    <mergeCell ref="A94:K94"/>
    <mergeCell ref="A95:K95"/>
    <mergeCell ref="A96:K96"/>
    <mergeCell ref="A97:K97"/>
    <mergeCell ref="A93:K93"/>
    <mergeCell ref="A80:K80"/>
    <mergeCell ref="A81:K81"/>
    <mergeCell ref="C82:E82"/>
    <mergeCell ref="F82:H82"/>
    <mergeCell ref="B44:B45"/>
    <mergeCell ref="C44:E44"/>
    <mergeCell ref="A17:K17"/>
    <mergeCell ref="A18:K18"/>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workbookViewId="0">
      <selection activeCell="D15" sqref="D15"/>
    </sheetView>
  </sheetViews>
  <sheetFormatPr defaultRowHeight="12.75" x14ac:dyDescent="0.2"/>
  <cols>
    <col min="2" max="2" width="45" customWidth="1"/>
    <col min="3" max="12" width="11.140625" customWidth="1"/>
  </cols>
  <sheetData>
    <row r="1" spans="1:11" ht="15" x14ac:dyDescent="0.2">
      <c r="A1" s="3"/>
      <c r="B1" s="3"/>
      <c r="C1" s="3"/>
      <c r="D1" s="3"/>
      <c r="E1" s="3"/>
      <c r="F1" s="3"/>
      <c r="G1" s="3"/>
      <c r="H1" s="167" t="s">
        <v>132</v>
      </c>
      <c r="I1" s="167"/>
      <c r="J1" s="167"/>
      <c r="K1" s="167"/>
    </row>
    <row r="2" spans="1:11" ht="22.5" customHeight="1" x14ac:dyDescent="0.2">
      <c r="A2" s="3"/>
      <c r="B2" s="3"/>
      <c r="C2" s="3"/>
      <c r="D2" s="3"/>
      <c r="E2" s="3"/>
      <c r="F2" s="3"/>
      <c r="G2" s="3"/>
      <c r="H2" s="42" t="s">
        <v>133</v>
      </c>
      <c r="I2" s="42"/>
      <c r="J2" s="42"/>
      <c r="K2" s="42"/>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31.5" customHeight="1" thickBot="1" x14ac:dyDescent="0.25">
      <c r="A8" s="1">
        <v>3</v>
      </c>
      <c r="B8" s="2">
        <v>1014060</v>
      </c>
      <c r="C8" s="1">
        <v>828</v>
      </c>
      <c r="D8" s="332" t="s">
        <v>455</v>
      </c>
      <c r="E8" s="332"/>
      <c r="F8" s="332"/>
      <c r="G8" s="332"/>
      <c r="H8" s="332"/>
      <c r="I8" s="332"/>
      <c r="J8" s="332"/>
      <c r="K8" s="332"/>
    </row>
    <row r="9" spans="1:11" ht="15" x14ac:dyDescent="0.2">
      <c r="A9" s="3"/>
      <c r="B9" s="5" t="s">
        <v>1</v>
      </c>
      <c r="C9" s="5" t="s">
        <v>5</v>
      </c>
      <c r="D9" s="3"/>
      <c r="E9" s="3"/>
      <c r="F9" s="3"/>
      <c r="G9" s="3"/>
      <c r="H9" s="3"/>
      <c r="I9" s="3"/>
      <c r="J9" s="3"/>
      <c r="K9" s="3"/>
    </row>
    <row r="10" spans="1:11" ht="18.75" x14ac:dyDescent="0.2">
      <c r="A10" s="1">
        <v>4</v>
      </c>
      <c r="B10" s="4" t="s">
        <v>6</v>
      </c>
      <c r="C10" s="320" t="s">
        <v>456</v>
      </c>
      <c r="D10" s="320"/>
      <c r="E10" s="320"/>
      <c r="F10" s="320"/>
      <c r="G10" s="320"/>
      <c r="H10" s="320"/>
      <c r="I10" s="320"/>
      <c r="J10" s="320"/>
      <c r="K10" s="320"/>
    </row>
    <row r="11" spans="1:11" ht="18.75" customHeight="1" x14ac:dyDescent="0.2">
      <c r="A11" s="1">
        <v>5</v>
      </c>
      <c r="B11" s="46" t="s">
        <v>8</v>
      </c>
      <c r="C11" s="46"/>
      <c r="D11" s="46"/>
      <c r="E11" s="46"/>
      <c r="F11" s="46"/>
      <c r="G11" s="46"/>
      <c r="H11" s="46"/>
      <c r="I11" s="46"/>
      <c r="J11" s="46"/>
      <c r="K11" s="46"/>
    </row>
    <row r="12" spans="1:11" ht="16.5" thickBot="1" x14ac:dyDescent="0.25">
      <c r="A12" s="48" t="s">
        <v>457</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18</v>
      </c>
      <c r="H14" s="7" t="s">
        <v>17</v>
      </c>
      <c r="I14" s="7" t="s">
        <v>19</v>
      </c>
      <c r="J14" s="7" t="s">
        <v>20</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9">
        <v>1</v>
      </c>
      <c r="B16" s="10" t="s">
        <v>21</v>
      </c>
      <c r="C16" s="34">
        <v>3170.7</v>
      </c>
      <c r="D16" s="34">
        <v>45</v>
      </c>
      <c r="E16" s="38">
        <v>3215.7</v>
      </c>
      <c r="F16" s="34">
        <v>3135.5</v>
      </c>
      <c r="G16" s="34">
        <v>442.4</v>
      </c>
      <c r="H16" s="38">
        <v>3577.9</v>
      </c>
      <c r="I16" s="34">
        <v>-35.200000000000003</v>
      </c>
      <c r="J16" s="34">
        <v>397.4</v>
      </c>
      <c r="K16" s="38">
        <v>362.2</v>
      </c>
    </row>
    <row r="17" spans="1:11" ht="16.5" customHeight="1" x14ac:dyDescent="0.2">
      <c r="A17" s="204" t="s">
        <v>458</v>
      </c>
      <c r="B17" s="204"/>
      <c r="C17" s="204"/>
      <c r="D17" s="204"/>
      <c r="E17" s="204"/>
      <c r="F17" s="204"/>
      <c r="G17" s="204"/>
      <c r="H17" s="204"/>
      <c r="I17" s="204"/>
      <c r="J17" s="204"/>
      <c r="K17" s="204"/>
    </row>
    <row r="18" spans="1:11" ht="18.75" customHeight="1" x14ac:dyDescent="0.2">
      <c r="A18" s="55" t="s">
        <v>230</v>
      </c>
      <c r="B18" s="55"/>
      <c r="C18" s="55"/>
      <c r="D18" s="55"/>
      <c r="E18" s="55"/>
      <c r="F18" s="55"/>
      <c r="G18" s="55"/>
      <c r="H18" s="55"/>
      <c r="I18" s="55"/>
      <c r="J18" s="55"/>
      <c r="K18" s="55"/>
    </row>
    <row r="19" spans="1:11" ht="37.5" customHeight="1" x14ac:dyDescent="0.2">
      <c r="A19" s="55" t="s">
        <v>459</v>
      </c>
      <c r="B19" s="55"/>
      <c r="C19" s="55"/>
      <c r="D19" s="55"/>
      <c r="E19" s="55"/>
      <c r="F19" s="55"/>
      <c r="G19" s="55"/>
      <c r="H19" s="55"/>
      <c r="I19" s="55"/>
      <c r="J19" s="55"/>
      <c r="K19" s="55"/>
    </row>
    <row r="20" spans="1:11" ht="37.5" customHeight="1" thickBot="1" x14ac:dyDescent="0.25">
      <c r="A20" s="56" t="s">
        <v>460</v>
      </c>
      <c r="B20" s="56"/>
      <c r="C20" s="56"/>
      <c r="D20" s="56"/>
      <c r="E20" s="56"/>
      <c r="F20" s="56"/>
      <c r="G20" s="56"/>
      <c r="H20" s="56"/>
      <c r="I20" s="56"/>
      <c r="J20" s="56"/>
      <c r="K20" s="56"/>
    </row>
    <row r="21" spans="1:11" ht="16.5" thickBot="1" x14ac:dyDescent="0.25">
      <c r="A21" s="13"/>
      <c r="B21" s="14" t="s">
        <v>26</v>
      </c>
      <c r="C21" s="15"/>
      <c r="D21" s="15"/>
      <c r="E21" s="15"/>
      <c r="F21" s="15"/>
      <c r="G21" s="15"/>
      <c r="H21" s="15"/>
      <c r="I21" s="15"/>
      <c r="J21" s="15"/>
      <c r="K21" s="15"/>
    </row>
    <row r="22" spans="1:11" ht="16.5" thickBot="1" x14ac:dyDescent="0.25">
      <c r="A22" s="159">
        <v>1</v>
      </c>
      <c r="B22" s="17" t="s">
        <v>461</v>
      </c>
      <c r="C22" s="184">
        <v>3170.7</v>
      </c>
      <c r="D22" s="34">
        <v>45</v>
      </c>
      <c r="E22" s="185">
        <v>3215.7</v>
      </c>
      <c r="F22" s="184">
        <v>3135.5</v>
      </c>
      <c r="G22" s="34">
        <v>442.4</v>
      </c>
      <c r="H22" s="185">
        <v>3577.9</v>
      </c>
      <c r="I22" s="34">
        <v>-35.200000000000003</v>
      </c>
      <c r="J22" s="34">
        <v>397.4</v>
      </c>
      <c r="K22" s="38">
        <v>362.2</v>
      </c>
    </row>
    <row r="23" spans="1:11" ht="16.5" thickBot="1" x14ac:dyDescent="0.25">
      <c r="A23" s="243" t="s">
        <v>235</v>
      </c>
      <c r="B23" s="243"/>
      <c r="C23" s="243"/>
      <c r="D23" s="243"/>
      <c r="E23" s="243"/>
      <c r="F23" s="243"/>
      <c r="G23" s="243"/>
      <c r="H23" s="243"/>
      <c r="I23" s="243"/>
      <c r="J23" s="243"/>
      <c r="K23" s="243"/>
    </row>
    <row r="24" spans="1:11" ht="36.75" thickBot="1" x14ac:dyDescent="0.25">
      <c r="A24" s="18" t="s">
        <v>10</v>
      </c>
      <c r="B24" s="19" t="s">
        <v>11</v>
      </c>
      <c r="C24" s="20" t="s">
        <v>12</v>
      </c>
      <c r="D24" s="20" t="s">
        <v>13</v>
      </c>
      <c r="E24" s="20" t="s">
        <v>14</v>
      </c>
      <c r="F24" s="3"/>
      <c r="G24" s="3"/>
      <c r="H24" s="3"/>
      <c r="I24" s="3"/>
      <c r="J24" s="3"/>
      <c r="K24" s="3"/>
    </row>
    <row r="25" spans="1:11" ht="16.5" thickBot="1" x14ac:dyDescent="0.25">
      <c r="A25" s="21">
        <v>1</v>
      </c>
      <c r="B25" s="17" t="s">
        <v>29</v>
      </c>
      <c r="C25" s="17" t="s">
        <v>30</v>
      </c>
      <c r="D25" s="234">
        <v>88.1</v>
      </c>
      <c r="E25" s="17" t="s">
        <v>30</v>
      </c>
      <c r="F25" s="3"/>
      <c r="G25" s="3"/>
      <c r="H25" s="3"/>
      <c r="I25" s="3"/>
      <c r="J25" s="3"/>
      <c r="K25" s="3"/>
    </row>
    <row r="26" spans="1:11" ht="16.5" thickBot="1" x14ac:dyDescent="0.25">
      <c r="A26" s="13"/>
      <c r="B26" s="17" t="s">
        <v>26</v>
      </c>
      <c r="C26" s="15"/>
      <c r="D26" s="234"/>
      <c r="E26" s="15"/>
      <c r="F26" s="3"/>
      <c r="G26" s="3"/>
      <c r="H26" s="3"/>
      <c r="I26" s="3"/>
      <c r="J26" s="3"/>
      <c r="K26" s="3"/>
    </row>
    <row r="27" spans="1:11" ht="16.5" thickBot="1" x14ac:dyDescent="0.25">
      <c r="A27" s="21">
        <v>1.1000000000000001</v>
      </c>
      <c r="B27" s="17" t="s">
        <v>31</v>
      </c>
      <c r="C27" s="17" t="s">
        <v>30</v>
      </c>
      <c r="D27" s="234">
        <v>88.1</v>
      </c>
      <c r="E27" s="17" t="s">
        <v>30</v>
      </c>
      <c r="F27" s="3"/>
      <c r="G27" s="3"/>
      <c r="H27" s="3"/>
      <c r="I27" s="3"/>
      <c r="J27" s="3"/>
      <c r="K27" s="3"/>
    </row>
    <row r="28" spans="1:11" ht="16.5" thickBot="1" x14ac:dyDescent="0.25">
      <c r="A28" s="21">
        <v>1.2</v>
      </c>
      <c r="B28" s="17" t="s">
        <v>32</v>
      </c>
      <c r="C28" s="17" t="s">
        <v>30</v>
      </c>
      <c r="D28" s="234"/>
      <c r="E28" s="17" t="s">
        <v>30</v>
      </c>
      <c r="F28" s="3"/>
      <c r="G28" s="3"/>
      <c r="H28" s="3"/>
      <c r="I28" s="3"/>
      <c r="J28" s="3"/>
      <c r="K28" s="3"/>
    </row>
    <row r="29" spans="1:11" ht="89.25" customHeight="1" thickBot="1" x14ac:dyDescent="0.25">
      <c r="A29" s="244" t="s">
        <v>462</v>
      </c>
      <c r="B29" s="245"/>
      <c r="C29" s="245"/>
      <c r="D29" s="245"/>
      <c r="E29" s="333"/>
      <c r="F29" s="3"/>
      <c r="G29" s="3"/>
      <c r="H29" s="3"/>
      <c r="I29" s="3"/>
      <c r="J29" s="3"/>
      <c r="K29" s="3"/>
    </row>
    <row r="30" spans="1:11" ht="16.5" thickBot="1" x14ac:dyDescent="0.25">
      <c r="A30" s="21">
        <v>2</v>
      </c>
      <c r="B30" s="17" t="s">
        <v>34</v>
      </c>
      <c r="C30" s="11">
        <v>45</v>
      </c>
      <c r="D30" s="11">
        <v>519.5</v>
      </c>
      <c r="E30" s="11">
        <v>474.5</v>
      </c>
      <c r="F30" s="3"/>
      <c r="G30" s="3"/>
      <c r="H30" s="3"/>
      <c r="I30" s="3"/>
      <c r="J30" s="3"/>
      <c r="K30" s="3"/>
    </row>
    <row r="31" spans="1:11" ht="16.5" thickBot="1" x14ac:dyDescent="0.25">
      <c r="A31" s="13"/>
      <c r="B31" s="17" t="s">
        <v>26</v>
      </c>
      <c r="C31" s="11"/>
      <c r="D31" s="11"/>
      <c r="E31" s="11"/>
      <c r="F31" s="3"/>
      <c r="G31" s="3"/>
      <c r="H31" s="3"/>
      <c r="I31" s="3"/>
      <c r="J31" s="3"/>
      <c r="K31" s="3"/>
    </row>
    <row r="32" spans="1:11" ht="16.5" thickBot="1" x14ac:dyDescent="0.25">
      <c r="A32" s="21">
        <v>2.1</v>
      </c>
      <c r="B32" s="17" t="s">
        <v>31</v>
      </c>
      <c r="C32" s="234">
        <v>45</v>
      </c>
      <c r="D32" s="235">
        <v>519.5</v>
      </c>
      <c r="E32" s="11">
        <v>474.5</v>
      </c>
      <c r="F32" s="3"/>
      <c r="G32" s="3"/>
      <c r="H32" s="3"/>
      <c r="I32" s="3"/>
      <c r="J32" s="3"/>
      <c r="K32" s="3"/>
    </row>
    <row r="33" spans="1:11" ht="16.5" thickBot="1" x14ac:dyDescent="0.25">
      <c r="A33" s="21">
        <v>2.2000000000000002</v>
      </c>
      <c r="B33" s="17" t="s">
        <v>35</v>
      </c>
      <c r="C33" s="11"/>
      <c r="D33" s="11"/>
      <c r="E33" s="11">
        <v>0</v>
      </c>
      <c r="F33" s="3"/>
      <c r="G33" s="3"/>
      <c r="H33" s="3"/>
      <c r="I33" s="3"/>
      <c r="J33" s="3"/>
      <c r="K33" s="3"/>
    </row>
    <row r="34" spans="1:11" ht="16.5" thickBot="1" x14ac:dyDescent="0.25">
      <c r="A34" s="21">
        <v>2.2999999999999998</v>
      </c>
      <c r="B34" s="17" t="s">
        <v>36</v>
      </c>
      <c r="C34" s="11"/>
      <c r="D34" s="11"/>
      <c r="E34" s="11">
        <v>0</v>
      </c>
      <c r="F34" s="3"/>
      <c r="G34" s="3"/>
      <c r="H34" s="3"/>
      <c r="I34" s="3"/>
      <c r="J34" s="3"/>
      <c r="K34" s="3"/>
    </row>
    <row r="35" spans="1:11" ht="16.5" thickBot="1" x14ac:dyDescent="0.25">
      <c r="A35" s="21">
        <v>2.4</v>
      </c>
      <c r="B35" s="17" t="s">
        <v>37</v>
      </c>
      <c r="C35" s="11">
        <v>0</v>
      </c>
      <c r="D35" s="11">
        <v>0</v>
      </c>
      <c r="E35" s="11">
        <v>0</v>
      </c>
      <c r="F35" s="3"/>
      <c r="G35" s="3"/>
      <c r="H35" s="3"/>
      <c r="I35" s="3"/>
      <c r="J35" s="3"/>
      <c r="K35" s="3"/>
    </row>
    <row r="36" spans="1:11" ht="72.75" customHeight="1" thickBot="1" x14ac:dyDescent="0.25">
      <c r="A36" s="244" t="s">
        <v>463</v>
      </c>
      <c r="B36" s="245"/>
      <c r="C36" s="245"/>
      <c r="D36" s="245"/>
      <c r="E36" s="246"/>
      <c r="F36" s="3"/>
      <c r="G36" s="3"/>
      <c r="H36" s="3"/>
      <c r="I36" s="3"/>
      <c r="J36" s="3"/>
      <c r="K36" s="3"/>
    </row>
    <row r="37" spans="1:11" ht="16.5" thickBot="1" x14ac:dyDescent="0.25">
      <c r="A37" s="21">
        <v>3</v>
      </c>
      <c r="B37" s="17" t="s">
        <v>39</v>
      </c>
      <c r="C37" s="17" t="s">
        <v>30</v>
      </c>
      <c r="D37" s="234">
        <v>165.2</v>
      </c>
      <c r="E37" s="17" t="s">
        <v>30</v>
      </c>
      <c r="F37" s="3"/>
      <c r="G37" s="3"/>
      <c r="H37" s="3"/>
      <c r="I37" s="3"/>
      <c r="J37" s="3"/>
      <c r="K37" s="3"/>
    </row>
    <row r="38" spans="1:11" ht="16.5" thickBot="1" x14ac:dyDescent="0.25">
      <c r="A38" s="13"/>
      <c r="B38" s="17" t="s">
        <v>26</v>
      </c>
      <c r="C38" s="15"/>
      <c r="D38" s="234"/>
      <c r="E38" s="15"/>
      <c r="F38" s="3"/>
      <c r="G38" s="3"/>
      <c r="H38" s="3"/>
      <c r="I38" s="3"/>
      <c r="J38" s="3"/>
      <c r="K38" s="3"/>
    </row>
    <row r="39" spans="1:11" ht="16.5" thickBot="1" x14ac:dyDescent="0.25">
      <c r="A39" s="21">
        <v>3.1</v>
      </c>
      <c r="B39" s="17" t="s">
        <v>31</v>
      </c>
      <c r="C39" s="17" t="s">
        <v>30</v>
      </c>
      <c r="D39" s="234">
        <v>165.2</v>
      </c>
      <c r="E39" s="17" t="s">
        <v>30</v>
      </c>
      <c r="F39" s="3"/>
      <c r="G39" s="3"/>
      <c r="H39" s="3"/>
      <c r="I39" s="3"/>
      <c r="J39" s="3"/>
      <c r="K39" s="3"/>
    </row>
    <row r="40" spans="1:11" ht="16.5" thickBot="1" x14ac:dyDescent="0.25">
      <c r="A40" s="21">
        <v>3.2</v>
      </c>
      <c r="B40" s="17" t="s">
        <v>37</v>
      </c>
      <c r="C40" s="17" t="s">
        <v>30</v>
      </c>
      <c r="D40" s="234">
        <v>0</v>
      </c>
      <c r="E40" s="17" t="s">
        <v>30</v>
      </c>
      <c r="F40" s="3"/>
      <c r="G40" s="3"/>
      <c r="H40" s="3"/>
      <c r="I40" s="3"/>
      <c r="J40" s="3"/>
      <c r="K40" s="3"/>
    </row>
    <row r="41" spans="1:11" ht="15" x14ac:dyDescent="0.2">
      <c r="A41" s="3"/>
      <c r="B41" s="3"/>
      <c r="C41" s="3"/>
      <c r="D41" s="3"/>
      <c r="E41" s="3"/>
      <c r="F41" s="3"/>
      <c r="G41" s="3"/>
      <c r="H41" s="3"/>
      <c r="I41" s="3"/>
      <c r="J41" s="3"/>
      <c r="K41" s="3"/>
    </row>
    <row r="42" spans="1:11" ht="16.5" thickBot="1" x14ac:dyDescent="0.25">
      <c r="A42" s="48" t="s">
        <v>40</v>
      </c>
      <c r="B42" s="48"/>
      <c r="C42" s="48"/>
      <c r="D42" s="48"/>
      <c r="E42" s="48"/>
      <c r="F42" s="48"/>
      <c r="G42" s="48"/>
      <c r="H42" s="48"/>
      <c r="I42" s="48"/>
      <c r="J42" s="48"/>
      <c r="K42" s="48"/>
    </row>
    <row r="43" spans="1:11" ht="30" customHeight="1" thickBot="1" x14ac:dyDescent="0.25">
      <c r="A43" s="247" t="s">
        <v>10</v>
      </c>
      <c r="B43" s="247" t="s">
        <v>11</v>
      </c>
      <c r="C43" s="105" t="s">
        <v>41</v>
      </c>
      <c r="D43" s="106"/>
      <c r="E43" s="107"/>
      <c r="F43" s="105" t="s">
        <v>42</v>
      </c>
      <c r="G43" s="106"/>
      <c r="H43" s="107"/>
      <c r="I43" s="105" t="s">
        <v>14</v>
      </c>
      <c r="J43" s="106"/>
      <c r="K43" s="107"/>
    </row>
    <row r="44" spans="1:11" ht="23.25" thickBot="1" x14ac:dyDescent="0.25">
      <c r="A44" s="248"/>
      <c r="B44" s="248"/>
      <c r="C44" s="7" t="s">
        <v>187</v>
      </c>
      <c r="D44" s="7" t="s">
        <v>44</v>
      </c>
      <c r="E44" s="7" t="s">
        <v>17</v>
      </c>
      <c r="F44" s="7" t="s">
        <v>188</v>
      </c>
      <c r="G44" s="7" t="s">
        <v>44</v>
      </c>
      <c r="H44" s="7" t="s">
        <v>17</v>
      </c>
      <c r="I44" s="7" t="s">
        <v>188</v>
      </c>
      <c r="J44" s="7" t="s">
        <v>189</v>
      </c>
      <c r="K44" s="7" t="s">
        <v>17</v>
      </c>
    </row>
    <row r="45" spans="1:11" ht="15" thickBot="1" x14ac:dyDescent="0.25">
      <c r="A45" s="160">
        <v>1</v>
      </c>
      <c r="B45" s="326" t="s">
        <v>45</v>
      </c>
      <c r="C45" s="253"/>
      <c r="D45" s="254"/>
      <c r="E45" s="255"/>
      <c r="F45" s="253"/>
      <c r="G45" s="254"/>
      <c r="H45" s="255"/>
      <c r="I45" s="253"/>
      <c r="J45" s="254"/>
      <c r="K45" s="255"/>
    </row>
    <row r="46" spans="1:11" ht="16.5" thickBot="1" x14ac:dyDescent="0.25">
      <c r="A46" s="327"/>
      <c r="B46" s="328" t="s">
        <v>464</v>
      </c>
      <c r="C46" s="34">
        <v>1</v>
      </c>
      <c r="D46" s="34"/>
      <c r="E46" s="38">
        <v>1</v>
      </c>
      <c r="F46" s="34">
        <v>1</v>
      </c>
      <c r="G46" s="34"/>
      <c r="H46" s="38">
        <v>1</v>
      </c>
      <c r="I46" s="34">
        <v>0</v>
      </c>
      <c r="J46" s="34">
        <v>0</v>
      </c>
      <c r="K46" s="38">
        <v>0</v>
      </c>
    </row>
    <row r="47" spans="1:11" ht="26.25" thickBot="1" x14ac:dyDescent="0.25">
      <c r="A47" s="327"/>
      <c r="B47" s="13" t="s">
        <v>465</v>
      </c>
      <c r="C47" s="34">
        <v>1</v>
      </c>
      <c r="D47" s="34"/>
      <c r="E47" s="38">
        <v>1</v>
      </c>
      <c r="F47" s="34">
        <v>1</v>
      </c>
      <c r="G47" s="34"/>
      <c r="H47" s="38">
        <v>1</v>
      </c>
      <c r="I47" s="34">
        <v>0</v>
      </c>
      <c r="J47" s="34">
        <v>0</v>
      </c>
      <c r="K47" s="38">
        <v>0</v>
      </c>
    </row>
    <row r="48" spans="1:11" ht="26.25" thickBot="1" x14ac:dyDescent="0.25">
      <c r="A48" s="327"/>
      <c r="B48" s="13" t="s">
        <v>466</v>
      </c>
      <c r="C48" s="34">
        <v>21</v>
      </c>
      <c r="D48" s="34"/>
      <c r="E48" s="38">
        <v>21</v>
      </c>
      <c r="F48" s="34">
        <v>22</v>
      </c>
      <c r="G48" s="34"/>
      <c r="H48" s="38">
        <v>22</v>
      </c>
      <c r="I48" s="34">
        <v>1</v>
      </c>
      <c r="J48" s="34">
        <v>0</v>
      </c>
      <c r="K48" s="38">
        <v>1</v>
      </c>
    </row>
    <row r="49" spans="1:11" ht="16.5" thickBot="1" x14ac:dyDescent="0.25">
      <c r="A49" s="327"/>
      <c r="B49" s="329" t="s">
        <v>467</v>
      </c>
      <c r="C49" s="34">
        <v>25</v>
      </c>
      <c r="D49" s="34"/>
      <c r="E49" s="38">
        <v>25</v>
      </c>
      <c r="F49" s="34">
        <v>23</v>
      </c>
      <c r="G49" s="34"/>
      <c r="H49" s="38">
        <v>23</v>
      </c>
      <c r="I49" s="34">
        <v>-2</v>
      </c>
      <c r="J49" s="34">
        <v>0</v>
      </c>
      <c r="K49" s="38">
        <v>-2</v>
      </c>
    </row>
    <row r="50" spans="1:11" ht="16.5" thickBot="1" x14ac:dyDescent="0.25">
      <c r="A50" s="327"/>
      <c r="B50" s="328" t="s">
        <v>468</v>
      </c>
      <c r="C50" s="34">
        <v>1</v>
      </c>
      <c r="D50" s="34"/>
      <c r="E50" s="38">
        <v>1</v>
      </c>
      <c r="F50" s="34">
        <v>1</v>
      </c>
      <c r="G50" s="34"/>
      <c r="H50" s="38">
        <v>1</v>
      </c>
      <c r="I50" s="34">
        <v>0</v>
      </c>
      <c r="J50" s="34">
        <v>0</v>
      </c>
      <c r="K50" s="38">
        <v>0</v>
      </c>
    </row>
    <row r="51" spans="1:11" ht="16.5" thickBot="1" x14ac:dyDescent="0.25">
      <c r="A51" s="327"/>
      <c r="B51" s="329" t="s">
        <v>469</v>
      </c>
      <c r="C51" s="34">
        <v>20</v>
      </c>
      <c r="D51" s="34"/>
      <c r="E51" s="38">
        <v>20</v>
      </c>
      <c r="F51" s="34">
        <v>18</v>
      </c>
      <c r="G51" s="34"/>
      <c r="H51" s="38">
        <v>18</v>
      </c>
      <c r="I51" s="34">
        <v>-2</v>
      </c>
      <c r="J51" s="34">
        <v>0</v>
      </c>
      <c r="K51" s="38">
        <v>-2</v>
      </c>
    </row>
    <row r="52" spans="1:11" ht="16.5" thickBot="1" x14ac:dyDescent="0.25">
      <c r="A52" s="327"/>
      <c r="B52" s="328" t="s">
        <v>470</v>
      </c>
      <c r="C52" s="34">
        <v>2</v>
      </c>
      <c r="D52" s="34"/>
      <c r="E52" s="38">
        <v>2</v>
      </c>
      <c r="F52" s="34">
        <v>2</v>
      </c>
      <c r="G52" s="34"/>
      <c r="H52" s="38">
        <v>2</v>
      </c>
      <c r="I52" s="34">
        <v>0</v>
      </c>
      <c r="J52" s="34">
        <v>0</v>
      </c>
      <c r="K52" s="38">
        <v>0</v>
      </c>
    </row>
    <row r="53" spans="1:11" ht="26.25" thickBot="1" x14ac:dyDescent="0.25">
      <c r="A53" s="330"/>
      <c r="B53" s="13" t="s">
        <v>471</v>
      </c>
      <c r="C53" s="34">
        <v>2</v>
      </c>
      <c r="D53" s="34"/>
      <c r="E53" s="38">
        <v>2</v>
      </c>
      <c r="F53" s="34">
        <v>2</v>
      </c>
      <c r="G53" s="34"/>
      <c r="H53" s="38">
        <v>2</v>
      </c>
      <c r="I53" s="34">
        <v>0</v>
      </c>
      <c r="J53" s="34">
        <v>0</v>
      </c>
      <c r="K53" s="38">
        <v>0</v>
      </c>
    </row>
    <row r="54" spans="1:11" ht="39" thickBot="1" x14ac:dyDescent="0.25">
      <c r="A54" s="330"/>
      <c r="B54" s="13" t="s">
        <v>472</v>
      </c>
      <c r="C54" s="34">
        <v>3170.7</v>
      </c>
      <c r="D54" s="34"/>
      <c r="E54" s="38">
        <v>3170.7</v>
      </c>
      <c r="F54" s="34">
        <v>3135.5</v>
      </c>
      <c r="G54" s="34"/>
      <c r="H54" s="38">
        <v>3135.5</v>
      </c>
      <c r="I54" s="34">
        <v>-35.200000000000003</v>
      </c>
      <c r="J54" s="34">
        <v>0</v>
      </c>
      <c r="K54" s="38">
        <v>-35.200000000000003</v>
      </c>
    </row>
    <row r="55" spans="1:11" ht="17.25" thickBot="1" x14ac:dyDescent="0.25">
      <c r="A55" s="256" t="s">
        <v>473</v>
      </c>
      <c r="B55" s="257"/>
      <c r="C55" s="257"/>
      <c r="D55" s="257"/>
      <c r="E55" s="257"/>
      <c r="F55" s="257"/>
      <c r="G55" s="257"/>
      <c r="H55" s="257"/>
      <c r="I55" s="257"/>
      <c r="J55" s="257"/>
      <c r="K55" s="258"/>
    </row>
    <row r="56" spans="1:11" ht="37.5" customHeight="1" thickBot="1" x14ac:dyDescent="0.25">
      <c r="A56" s="72" t="s">
        <v>474</v>
      </c>
      <c r="B56" s="73"/>
      <c r="C56" s="73"/>
      <c r="D56" s="73"/>
      <c r="E56" s="73"/>
      <c r="F56" s="73"/>
      <c r="G56" s="73"/>
      <c r="H56" s="73"/>
      <c r="I56" s="73"/>
      <c r="J56" s="73"/>
      <c r="K56" s="74"/>
    </row>
    <row r="57" spans="1:11" ht="15" thickBot="1" x14ac:dyDescent="0.25">
      <c r="A57" s="239">
        <v>2</v>
      </c>
      <c r="B57" s="331" t="s">
        <v>55</v>
      </c>
      <c r="C57" s="253"/>
      <c r="D57" s="254"/>
      <c r="E57" s="255"/>
      <c r="F57" s="253"/>
      <c r="G57" s="254"/>
      <c r="H57" s="255"/>
      <c r="I57" s="253"/>
      <c r="J57" s="254"/>
      <c r="K57" s="255"/>
    </row>
    <row r="58" spans="1:11" ht="16.5" thickBot="1" x14ac:dyDescent="0.25">
      <c r="A58" s="327"/>
      <c r="B58" s="328" t="s">
        <v>475</v>
      </c>
      <c r="C58" s="34">
        <v>43200</v>
      </c>
      <c r="D58" s="34"/>
      <c r="E58" s="38">
        <v>43200</v>
      </c>
      <c r="F58" s="34">
        <v>43200</v>
      </c>
      <c r="G58" s="34"/>
      <c r="H58" s="38">
        <v>43200</v>
      </c>
      <c r="I58" s="34">
        <v>0</v>
      </c>
      <c r="J58" s="34">
        <v>0</v>
      </c>
      <c r="K58" s="38">
        <v>0</v>
      </c>
    </row>
    <row r="59" spans="1:11" ht="26.25" thickBot="1" x14ac:dyDescent="0.25">
      <c r="A59" s="327"/>
      <c r="B59" s="13" t="s">
        <v>476</v>
      </c>
      <c r="C59" s="34">
        <v>0</v>
      </c>
      <c r="D59" s="34"/>
      <c r="E59" s="38">
        <v>0</v>
      </c>
      <c r="F59" s="34">
        <v>0</v>
      </c>
      <c r="G59" s="34"/>
      <c r="H59" s="38">
        <v>0</v>
      </c>
      <c r="I59" s="34">
        <v>0</v>
      </c>
      <c r="J59" s="34">
        <v>0</v>
      </c>
      <c r="K59" s="38">
        <v>0</v>
      </c>
    </row>
    <row r="60" spans="1:11" ht="26.25" thickBot="1" x14ac:dyDescent="0.25">
      <c r="A60" s="327"/>
      <c r="B60" s="13" t="s">
        <v>477</v>
      </c>
      <c r="C60" s="34">
        <v>43200</v>
      </c>
      <c r="D60" s="34"/>
      <c r="E60" s="38">
        <v>43200</v>
      </c>
      <c r="F60" s="34">
        <v>43200</v>
      </c>
      <c r="G60" s="34"/>
      <c r="H60" s="38">
        <v>43200</v>
      </c>
      <c r="I60" s="34">
        <v>0</v>
      </c>
      <c r="J60" s="34">
        <v>0</v>
      </c>
      <c r="K60" s="38">
        <v>0</v>
      </c>
    </row>
    <row r="61" spans="1:11" ht="26.25" thickBot="1" x14ac:dyDescent="0.25">
      <c r="A61" s="327"/>
      <c r="B61" s="13" t="s">
        <v>478</v>
      </c>
      <c r="C61" s="34">
        <v>73</v>
      </c>
      <c r="D61" s="34"/>
      <c r="E61" s="38">
        <v>73</v>
      </c>
      <c r="F61" s="34">
        <v>73</v>
      </c>
      <c r="G61" s="34"/>
      <c r="H61" s="38">
        <v>73</v>
      </c>
      <c r="I61" s="34">
        <v>0</v>
      </c>
      <c r="J61" s="34">
        <v>0</v>
      </c>
      <c r="K61" s="38">
        <v>0</v>
      </c>
    </row>
    <row r="62" spans="1:11" ht="16.5" thickBot="1" x14ac:dyDescent="0.25">
      <c r="A62" s="330"/>
      <c r="B62" s="13" t="s">
        <v>479</v>
      </c>
      <c r="C62" s="34"/>
      <c r="D62" s="34">
        <v>45</v>
      </c>
      <c r="E62" s="38">
        <v>45</v>
      </c>
      <c r="F62" s="34"/>
      <c r="G62" s="34">
        <v>442.4</v>
      </c>
      <c r="H62" s="38">
        <v>442.4</v>
      </c>
      <c r="I62" s="34">
        <v>0</v>
      </c>
      <c r="J62" s="34">
        <v>397.4</v>
      </c>
      <c r="K62" s="38">
        <v>397.4</v>
      </c>
    </row>
    <row r="63" spans="1:11" ht="26.25" thickBot="1" x14ac:dyDescent="0.25">
      <c r="A63" s="330"/>
      <c r="B63" s="13" t="s">
        <v>480</v>
      </c>
      <c r="C63" s="34"/>
      <c r="D63" s="34">
        <v>0</v>
      </c>
      <c r="E63" s="38">
        <v>0</v>
      </c>
      <c r="F63" s="34"/>
      <c r="G63" s="34">
        <v>0</v>
      </c>
      <c r="H63" s="38">
        <v>0</v>
      </c>
      <c r="I63" s="34">
        <v>0</v>
      </c>
      <c r="J63" s="34">
        <v>0</v>
      </c>
      <c r="K63" s="38">
        <v>0</v>
      </c>
    </row>
    <row r="64" spans="1:11" ht="16.5" thickBot="1" x14ac:dyDescent="0.25">
      <c r="A64" s="330"/>
      <c r="B64" s="13" t="s">
        <v>371</v>
      </c>
      <c r="C64" s="34"/>
      <c r="D64" s="34">
        <v>0</v>
      </c>
      <c r="E64" s="38">
        <v>0</v>
      </c>
      <c r="F64" s="34"/>
      <c r="G64" s="34">
        <v>0</v>
      </c>
      <c r="H64" s="38">
        <v>0</v>
      </c>
      <c r="I64" s="34">
        <v>0</v>
      </c>
      <c r="J64" s="34">
        <v>0</v>
      </c>
      <c r="K64" s="38">
        <v>0</v>
      </c>
    </row>
    <row r="65" spans="1:11" ht="17.25" thickBot="1" x14ac:dyDescent="0.25">
      <c r="A65" s="256" t="s">
        <v>53</v>
      </c>
      <c r="B65" s="257"/>
      <c r="C65" s="257"/>
      <c r="D65" s="257"/>
      <c r="E65" s="257"/>
      <c r="F65" s="257"/>
      <c r="G65" s="257"/>
      <c r="H65" s="257"/>
      <c r="I65" s="257"/>
      <c r="J65" s="257"/>
      <c r="K65" s="258"/>
    </row>
    <row r="66" spans="1:11" ht="18.75" customHeight="1" x14ac:dyDescent="0.2">
      <c r="A66" s="76" t="s">
        <v>481</v>
      </c>
      <c r="B66" s="77"/>
      <c r="C66" s="77"/>
      <c r="D66" s="77"/>
      <c r="E66" s="77"/>
      <c r="F66" s="77"/>
      <c r="G66" s="77"/>
      <c r="H66" s="77"/>
      <c r="I66" s="77"/>
      <c r="J66" s="77"/>
      <c r="K66" s="78"/>
    </row>
    <row r="67" spans="1:11" ht="37.5" customHeight="1" x14ac:dyDescent="0.2">
      <c r="A67" s="75" t="s">
        <v>482</v>
      </c>
      <c r="B67" s="208"/>
      <c r="C67" s="208"/>
      <c r="D67" s="208"/>
      <c r="E67" s="208"/>
      <c r="F67" s="208"/>
      <c r="G67" s="208"/>
      <c r="H67" s="208"/>
      <c r="I67" s="208"/>
      <c r="J67" s="208"/>
      <c r="K67" s="209"/>
    </row>
    <row r="68" spans="1:11" ht="37.5" customHeight="1" thickBot="1" x14ac:dyDescent="0.25">
      <c r="A68" s="71" t="s">
        <v>483</v>
      </c>
      <c r="B68" s="56"/>
      <c r="C68" s="56"/>
      <c r="D68" s="56"/>
      <c r="E68" s="56"/>
      <c r="F68" s="56"/>
      <c r="G68" s="56"/>
      <c r="H68" s="56"/>
      <c r="I68" s="56"/>
      <c r="J68" s="56"/>
      <c r="K68" s="79"/>
    </row>
    <row r="69" spans="1:11" ht="15" thickBot="1" x14ac:dyDescent="0.25">
      <c r="A69" s="160">
        <v>3</v>
      </c>
      <c r="B69" s="326" t="s">
        <v>62</v>
      </c>
      <c r="C69" s="253"/>
      <c r="D69" s="254"/>
      <c r="E69" s="255"/>
      <c r="F69" s="253"/>
      <c r="G69" s="254"/>
      <c r="H69" s="255"/>
      <c r="I69" s="253"/>
      <c r="J69" s="254"/>
      <c r="K69" s="255"/>
    </row>
    <row r="70" spans="1:11" ht="16.5" thickBot="1" x14ac:dyDescent="0.25">
      <c r="A70" s="330"/>
      <c r="B70" s="328" t="s">
        <v>484</v>
      </c>
      <c r="C70" s="34"/>
      <c r="D70" s="34">
        <v>0</v>
      </c>
      <c r="E70" s="38">
        <v>0</v>
      </c>
      <c r="F70" s="34"/>
      <c r="G70" s="34">
        <v>0</v>
      </c>
      <c r="H70" s="38">
        <v>0</v>
      </c>
      <c r="I70" s="34">
        <v>0</v>
      </c>
      <c r="J70" s="34">
        <v>0</v>
      </c>
      <c r="K70" s="34">
        <v>0</v>
      </c>
    </row>
    <row r="71" spans="1:11" ht="26.25" thickBot="1" x14ac:dyDescent="0.25">
      <c r="A71" s="330"/>
      <c r="B71" s="13" t="s">
        <v>485</v>
      </c>
      <c r="C71" s="34">
        <v>73</v>
      </c>
      <c r="D71" s="34"/>
      <c r="E71" s="38">
        <v>73</v>
      </c>
      <c r="F71" s="34">
        <v>73</v>
      </c>
      <c r="G71" s="34"/>
      <c r="H71" s="38">
        <v>73</v>
      </c>
      <c r="I71" s="34">
        <v>0</v>
      </c>
      <c r="J71" s="34">
        <v>0</v>
      </c>
      <c r="K71" s="34">
        <v>0</v>
      </c>
    </row>
    <row r="72" spans="1:11" ht="26.25" thickBot="1" x14ac:dyDescent="0.25">
      <c r="A72" s="330"/>
      <c r="B72" s="13" t="s">
        <v>486</v>
      </c>
      <c r="C72" s="34">
        <v>43.4</v>
      </c>
      <c r="D72" s="34"/>
      <c r="E72" s="38">
        <v>43.4</v>
      </c>
      <c r="F72" s="34">
        <v>43</v>
      </c>
      <c r="G72" s="34"/>
      <c r="H72" s="38">
        <v>43</v>
      </c>
      <c r="I72" s="34">
        <v>-0.4</v>
      </c>
      <c r="J72" s="34">
        <v>0</v>
      </c>
      <c r="K72" s="34">
        <v>-0.4</v>
      </c>
    </row>
    <row r="73" spans="1:11" ht="17.25" thickBot="1" x14ac:dyDescent="0.25">
      <c r="A73" s="256" t="s">
        <v>487</v>
      </c>
      <c r="B73" s="257"/>
      <c r="C73" s="257"/>
      <c r="D73" s="257"/>
      <c r="E73" s="257"/>
      <c r="F73" s="257"/>
      <c r="G73" s="257"/>
      <c r="H73" s="257"/>
      <c r="I73" s="257"/>
      <c r="J73" s="257"/>
      <c r="K73" s="258"/>
    </row>
    <row r="74" spans="1:11" ht="19.5" thickBot="1" x14ac:dyDescent="0.25">
      <c r="A74" s="72" t="s">
        <v>488</v>
      </c>
      <c r="B74" s="73"/>
      <c r="C74" s="73"/>
      <c r="D74" s="73"/>
      <c r="E74" s="73"/>
      <c r="F74" s="73"/>
      <c r="G74" s="73"/>
      <c r="H74" s="73"/>
      <c r="I74" s="73"/>
      <c r="J74" s="73"/>
      <c r="K74" s="74"/>
    </row>
    <row r="75" spans="1:11" ht="15" thickBot="1" x14ac:dyDescent="0.25">
      <c r="A75" s="163">
        <v>4</v>
      </c>
      <c r="B75" s="326" t="s">
        <v>70</v>
      </c>
      <c r="C75" s="253"/>
      <c r="D75" s="254"/>
      <c r="E75" s="255"/>
      <c r="F75" s="253"/>
      <c r="G75" s="254"/>
      <c r="H75" s="255"/>
      <c r="I75" s="253"/>
      <c r="J75" s="254"/>
      <c r="K75" s="255"/>
    </row>
    <row r="76" spans="1:11" ht="45.75" thickBot="1" x14ac:dyDescent="0.25">
      <c r="A76" s="330"/>
      <c r="B76" s="18" t="s">
        <v>489</v>
      </c>
      <c r="C76" s="34">
        <v>78</v>
      </c>
      <c r="D76" s="34"/>
      <c r="E76" s="38">
        <v>78</v>
      </c>
      <c r="F76" s="34">
        <v>78</v>
      </c>
      <c r="G76" s="34"/>
      <c r="H76" s="38">
        <v>78</v>
      </c>
      <c r="I76" s="34">
        <v>0</v>
      </c>
      <c r="J76" s="34">
        <v>0</v>
      </c>
      <c r="K76" s="38">
        <v>0</v>
      </c>
    </row>
    <row r="77" spans="1:11" ht="17.25" thickBot="1" x14ac:dyDescent="0.25">
      <c r="A77" s="256" t="s">
        <v>74</v>
      </c>
      <c r="B77" s="257"/>
      <c r="C77" s="257"/>
      <c r="D77" s="257"/>
      <c r="E77" s="257"/>
      <c r="F77" s="257"/>
      <c r="G77" s="257"/>
      <c r="H77" s="257"/>
      <c r="I77" s="257"/>
      <c r="J77" s="257"/>
      <c r="K77" s="258"/>
    </row>
    <row r="78" spans="1:11" ht="17.25" thickBot="1" x14ac:dyDescent="0.25">
      <c r="A78" s="174"/>
      <c r="B78" s="175"/>
      <c r="C78" s="175"/>
      <c r="D78" s="175"/>
      <c r="E78" s="175"/>
      <c r="F78" s="175"/>
      <c r="G78" s="175"/>
      <c r="H78" s="175"/>
      <c r="I78" s="175"/>
      <c r="J78" s="175"/>
      <c r="K78" s="334"/>
    </row>
    <row r="79" spans="1:11" ht="28.5" customHeight="1" thickBot="1" x14ac:dyDescent="0.25">
      <c r="A79" s="260" t="s">
        <v>76</v>
      </c>
      <c r="B79" s="260"/>
      <c r="C79" s="260"/>
      <c r="D79" s="260"/>
      <c r="E79" s="260"/>
      <c r="F79" s="260"/>
      <c r="G79" s="260"/>
      <c r="H79" s="260"/>
      <c r="I79" s="260"/>
      <c r="J79" s="260"/>
      <c r="K79" s="260"/>
    </row>
    <row r="80" spans="1:11" ht="19.5" thickBot="1" x14ac:dyDescent="0.25">
      <c r="A80" s="210" t="s">
        <v>273</v>
      </c>
      <c r="B80" s="96"/>
      <c r="C80" s="96"/>
      <c r="D80" s="96"/>
      <c r="E80" s="96"/>
      <c r="F80" s="96"/>
      <c r="G80" s="96"/>
      <c r="H80" s="96"/>
      <c r="I80" s="96"/>
      <c r="J80" s="96"/>
      <c r="K80" s="211"/>
    </row>
    <row r="81" spans="1:11" ht="15" thickBot="1" x14ac:dyDescent="0.25">
      <c r="A81" s="181" t="s">
        <v>81</v>
      </c>
      <c r="B81" s="181"/>
      <c r="C81" s="181"/>
      <c r="D81" s="181"/>
      <c r="E81" s="181"/>
      <c r="F81" s="181"/>
      <c r="G81" s="181"/>
      <c r="H81" s="181"/>
      <c r="I81" s="181"/>
      <c r="J81" s="181"/>
      <c r="K81" s="181"/>
    </row>
    <row r="82" spans="1:11" ht="37.5" customHeight="1" thickBot="1" x14ac:dyDescent="0.25">
      <c r="A82" s="210" t="s">
        <v>82</v>
      </c>
      <c r="B82" s="96"/>
      <c r="C82" s="96"/>
      <c r="D82" s="96"/>
      <c r="E82" s="96"/>
      <c r="F82" s="96"/>
      <c r="G82" s="96"/>
      <c r="H82" s="96"/>
      <c r="I82" s="96"/>
      <c r="J82" s="96"/>
      <c r="K82" s="211"/>
    </row>
    <row r="83" spans="1:11" ht="16.5" thickBot="1" x14ac:dyDescent="0.25">
      <c r="A83" s="206" t="s">
        <v>83</v>
      </c>
      <c r="B83" s="206"/>
      <c r="C83" s="206"/>
      <c r="D83" s="206"/>
      <c r="E83" s="206"/>
      <c r="F83" s="206"/>
      <c r="G83" s="206"/>
      <c r="H83" s="206"/>
      <c r="I83" s="206"/>
      <c r="J83" s="206"/>
      <c r="K83" s="206"/>
    </row>
    <row r="84" spans="1:11" ht="30" customHeight="1" thickBot="1" x14ac:dyDescent="0.25">
      <c r="A84" s="247" t="s">
        <v>10</v>
      </c>
      <c r="B84" s="247" t="s">
        <v>11</v>
      </c>
      <c r="C84" s="250" t="s">
        <v>84</v>
      </c>
      <c r="D84" s="249"/>
      <c r="E84" s="262"/>
      <c r="F84" s="250" t="s">
        <v>85</v>
      </c>
      <c r="G84" s="249"/>
      <c r="H84" s="262"/>
      <c r="I84" s="250" t="s">
        <v>86</v>
      </c>
      <c r="J84" s="249"/>
      <c r="K84" s="262"/>
    </row>
    <row r="85" spans="1:11" ht="23.25" thickBot="1" x14ac:dyDescent="0.25">
      <c r="A85" s="248"/>
      <c r="B85" s="248"/>
      <c r="C85" s="7" t="s">
        <v>15</v>
      </c>
      <c r="D85" s="7" t="s">
        <v>16</v>
      </c>
      <c r="E85" s="7" t="s">
        <v>17</v>
      </c>
      <c r="F85" s="7" t="s">
        <v>15</v>
      </c>
      <c r="G85" s="7" t="s">
        <v>16</v>
      </c>
      <c r="H85" s="7" t="s">
        <v>17</v>
      </c>
      <c r="I85" s="7" t="s">
        <v>15</v>
      </c>
      <c r="J85" s="7" t="s">
        <v>16</v>
      </c>
      <c r="K85" s="7" t="s">
        <v>17</v>
      </c>
    </row>
    <row r="86" spans="1:11" ht="16.5" thickBot="1" x14ac:dyDescent="0.25">
      <c r="A86" s="13"/>
      <c r="B86" s="17" t="s">
        <v>21</v>
      </c>
      <c r="C86" s="184">
        <v>2559.4</v>
      </c>
      <c r="D86" s="34">
        <v>34.200000000000003</v>
      </c>
      <c r="E86" s="185">
        <v>2593.6</v>
      </c>
      <c r="F86" s="184">
        <v>3135.5</v>
      </c>
      <c r="G86" s="34">
        <v>442.4</v>
      </c>
      <c r="H86" s="185">
        <v>3577.9</v>
      </c>
      <c r="I86" s="31">
        <v>22.5</v>
      </c>
      <c r="J86" s="31">
        <v>1193.5999999999999</v>
      </c>
      <c r="K86" s="32">
        <v>38</v>
      </c>
    </row>
    <row r="87" spans="1:11" ht="15" thickBot="1" x14ac:dyDescent="0.25">
      <c r="A87" s="181" t="s">
        <v>87</v>
      </c>
      <c r="B87" s="181"/>
      <c r="C87" s="181"/>
      <c r="D87" s="181"/>
      <c r="E87" s="181"/>
      <c r="F87" s="181"/>
      <c r="G87" s="181"/>
      <c r="H87" s="181"/>
      <c r="I87" s="181"/>
      <c r="J87" s="181"/>
      <c r="K87" s="181"/>
    </row>
    <row r="88" spans="1:11" ht="56.25" customHeight="1" thickBot="1" x14ac:dyDescent="0.25">
      <c r="A88" s="210" t="s">
        <v>490</v>
      </c>
      <c r="B88" s="96"/>
      <c r="C88" s="96"/>
      <c r="D88" s="96"/>
      <c r="E88" s="96"/>
      <c r="F88" s="96"/>
      <c r="G88" s="96"/>
      <c r="H88" s="96"/>
      <c r="I88" s="96"/>
      <c r="J88" s="96"/>
      <c r="K88" s="211"/>
    </row>
    <row r="89" spans="1:11" ht="15.75" thickBot="1" x14ac:dyDescent="0.25">
      <c r="A89" s="13"/>
      <c r="B89" s="17" t="s">
        <v>26</v>
      </c>
      <c r="C89" s="15"/>
      <c r="D89" s="15"/>
      <c r="E89" s="15"/>
      <c r="F89" s="15"/>
      <c r="G89" s="15"/>
      <c r="H89" s="15"/>
      <c r="I89" s="15"/>
      <c r="J89" s="15"/>
      <c r="K89" s="15"/>
    </row>
    <row r="90" spans="1:11" ht="16.5" thickBot="1" x14ac:dyDescent="0.25">
      <c r="A90" s="13"/>
      <c r="B90" s="17" t="s">
        <v>461</v>
      </c>
      <c r="C90" s="34">
        <v>2559.4</v>
      </c>
      <c r="D90" s="34">
        <v>34.200000000000003</v>
      </c>
      <c r="E90" s="38">
        <v>2593.6</v>
      </c>
      <c r="F90" s="34">
        <v>3135.5</v>
      </c>
      <c r="G90" s="34">
        <v>442.4</v>
      </c>
      <c r="H90" s="38">
        <v>3577.9</v>
      </c>
      <c r="I90" s="34">
        <v>22.5</v>
      </c>
      <c r="J90" s="184">
        <v>1193.5999999999999</v>
      </c>
      <c r="K90" s="32">
        <v>38</v>
      </c>
    </row>
    <row r="91" spans="1:11" ht="28.5" customHeight="1" thickBot="1" x14ac:dyDescent="0.25">
      <c r="A91" s="180" t="s">
        <v>90</v>
      </c>
      <c r="B91" s="181"/>
      <c r="C91" s="181"/>
      <c r="D91" s="181"/>
      <c r="E91" s="181"/>
      <c r="F91" s="181"/>
      <c r="G91" s="181"/>
      <c r="H91" s="181"/>
      <c r="I91" s="181"/>
      <c r="J91" s="181"/>
      <c r="K91" s="182"/>
    </row>
    <row r="92" spans="1:11" ht="56.25" customHeight="1" x14ac:dyDescent="0.2">
      <c r="A92" s="98" t="s">
        <v>491</v>
      </c>
      <c r="B92" s="99"/>
      <c r="C92" s="99"/>
      <c r="D92" s="99"/>
      <c r="E92" s="99"/>
      <c r="F92" s="99"/>
      <c r="G92" s="99"/>
      <c r="H92" s="99"/>
      <c r="I92" s="99"/>
      <c r="J92" s="99"/>
      <c r="K92" s="100"/>
    </row>
    <row r="93" spans="1:11" ht="56.25" customHeight="1" thickBot="1" x14ac:dyDescent="0.25">
      <c r="A93" s="103" t="s">
        <v>492</v>
      </c>
      <c r="B93" s="92"/>
      <c r="C93" s="92"/>
      <c r="D93" s="92"/>
      <c r="E93" s="92"/>
      <c r="F93" s="92"/>
      <c r="G93" s="92"/>
      <c r="H93" s="92"/>
      <c r="I93" s="92"/>
      <c r="J93" s="92"/>
      <c r="K93" s="104"/>
    </row>
    <row r="94" spans="1:11" ht="16.5" thickBot="1" x14ac:dyDescent="0.25">
      <c r="A94" s="163">
        <v>1</v>
      </c>
      <c r="B94" s="161" t="s">
        <v>45</v>
      </c>
      <c r="C94" s="34"/>
      <c r="D94" s="34"/>
      <c r="E94" s="34"/>
      <c r="F94" s="34"/>
      <c r="G94" s="34"/>
      <c r="H94" s="34"/>
      <c r="I94" s="34"/>
      <c r="J94" s="34"/>
      <c r="K94" s="34"/>
    </row>
    <row r="95" spans="1:11" ht="16.5" thickBot="1" x14ac:dyDescent="0.25">
      <c r="A95" s="163"/>
      <c r="B95" s="17" t="s">
        <v>464</v>
      </c>
      <c r="C95" s="34">
        <v>1</v>
      </c>
      <c r="D95" s="34"/>
      <c r="E95" s="38">
        <v>1</v>
      </c>
      <c r="F95" s="34">
        <v>1</v>
      </c>
      <c r="G95" s="193">
        <v>0</v>
      </c>
      <c r="H95" s="38">
        <v>1</v>
      </c>
      <c r="I95" s="193">
        <v>0</v>
      </c>
      <c r="J95" s="193">
        <v>0</v>
      </c>
      <c r="K95" s="32">
        <v>0</v>
      </c>
    </row>
    <row r="96" spans="1:11" ht="30.75" thickBot="1" x14ac:dyDescent="0.25">
      <c r="A96" s="163"/>
      <c r="B96" s="17" t="s">
        <v>465</v>
      </c>
      <c r="C96" s="34">
        <v>1</v>
      </c>
      <c r="D96" s="34"/>
      <c r="E96" s="38">
        <v>1</v>
      </c>
      <c r="F96" s="34">
        <v>1</v>
      </c>
      <c r="G96" s="193">
        <v>0</v>
      </c>
      <c r="H96" s="38">
        <v>1</v>
      </c>
      <c r="I96" s="193">
        <v>0</v>
      </c>
      <c r="J96" s="193">
        <v>0</v>
      </c>
      <c r="K96" s="32">
        <v>0</v>
      </c>
    </row>
    <row r="97" spans="1:11" ht="30.75" thickBot="1" x14ac:dyDescent="0.25">
      <c r="A97" s="163"/>
      <c r="B97" s="17" t="s">
        <v>466</v>
      </c>
      <c r="C97" s="34">
        <v>21</v>
      </c>
      <c r="D97" s="34"/>
      <c r="E97" s="38">
        <v>21</v>
      </c>
      <c r="F97" s="34">
        <v>22</v>
      </c>
      <c r="G97" s="193">
        <v>0</v>
      </c>
      <c r="H97" s="38">
        <v>22</v>
      </c>
      <c r="I97" s="34">
        <v>4.8</v>
      </c>
      <c r="J97" s="193">
        <v>0</v>
      </c>
      <c r="K97" s="32">
        <v>4.8</v>
      </c>
    </row>
    <row r="98" spans="1:11" ht="16.5" thickBot="1" x14ac:dyDescent="0.25">
      <c r="A98" s="163"/>
      <c r="B98" s="17" t="s">
        <v>467</v>
      </c>
      <c r="C98" s="34">
        <v>23.5</v>
      </c>
      <c r="D98" s="34"/>
      <c r="E98" s="38">
        <v>23.5</v>
      </c>
      <c r="F98" s="34">
        <v>23</v>
      </c>
      <c r="G98" s="193">
        <v>0</v>
      </c>
      <c r="H98" s="38">
        <v>23</v>
      </c>
      <c r="I98" s="34">
        <v>-2.1</v>
      </c>
      <c r="J98" s="193">
        <v>0</v>
      </c>
      <c r="K98" s="32">
        <v>-2.1</v>
      </c>
    </row>
    <row r="99" spans="1:11" ht="30.75" thickBot="1" x14ac:dyDescent="0.25">
      <c r="A99" s="163"/>
      <c r="B99" s="17" t="s">
        <v>468</v>
      </c>
      <c r="C99" s="34">
        <v>1</v>
      </c>
      <c r="D99" s="34"/>
      <c r="E99" s="38">
        <v>1</v>
      </c>
      <c r="F99" s="34">
        <v>1</v>
      </c>
      <c r="G99" s="193">
        <v>0</v>
      </c>
      <c r="H99" s="38">
        <v>1</v>
      </c>
      <c r="I99" s="193">
        <v>0</v>
      </c>
      <c r="J99" s="193">
        <v>0</v>
      </c>
      <c r="K99" s="32">
        <v>0</v>
      </c>
    </row>
    <row r="100" spans="1:11" ht="16.5" thickBot="1" x14ac:dyDescent="0.25">
      <c r="A100" s="163"/>
      <c r="B100" s="17" t="s">
        <v>469</v>
      </c>
      <c r="C100" s="34">
        <v>18.5</v>
      </c>
      <c r="D100" s="34"/>
      <c r="E100" s="38">
        <v>18.5</v>
      </c>
      <c r="F100" s="34">
        <v>18</v>
      </c>
      <c r="G100" s="193">
        <v>0</v>
      </c>
      <c r="H100" s="38">
        <v>18</v>
      </c>
      <c r="I100" s="34">
        <v>-2.7</v>
      </c>
      <c r="J100" s="193">
        <v>0</v>
      </c>
      <c r="K100" s="32">
        <v>-2.7</v>
      </c>
    </row>
    <row r="101" spans="1:11" ht="16.5" thickBot="1" x14ac:dyDescent="0.25">
      <c r="A101" s="163"/>
      <c r="B101" s="17" t="s">
        <v>470</v>
      </c>
      <c r="C101" s="34">
        <v>2</v>
      </c>
      <c r="D101" s="34"/>
      <c r="E101" s="38">
        <v>2</v>
      </c>
      <c r="F101" s="34">
        <v>2</v>
      </c>
      <c r="G101" s="193">
        <v>0</v>
      </c>
      <c r="H101" s="38">
        <v>2</v>
      </c>
      <c r="I101" s="193">
        <v>0</v>
      </c>
      <c r="J101" s="193">
        <v>0</v>
      </c>
      <c r="K101" s="32">
        <v>0</v>
      </c>
    </row>
    <row r="102" spans="1:11" ht="30.75" thickBot="1" x14ac:dyDescent="0.25">
      <c r="A102" s="13"/>
      <c r="B102" s="17" t="s">
        <v>471</v>
      </c>
      <c r="C102" s="34">
        <v>2</v>
      </c>
      <c r="D102" s="34"/>
      <c r="E102" s="38">
        <v>2</v>
      </c>
      <c r="F102" s="34">
        <v>2</v>
      </c>
      <c r="G102" s="193">
        <v>0</v>
      </c>
      <c r="H102" s="38">
        <v>2</v>
      </c>
      <c r="I102" s="193">
        <v>0</v>
      </c>
      <c r="J102" s="193">
        <v>0</v>
      </c>
      <c r="K102" s="32">
        <v>0</v>
      </c>
    </row>
    <row r="103" spans="1:11" ht="45.75" thickBot="1" x14ac:dyDescent="0.25">
      <c r="A103" s="13"/>
      <c r="B103" s="17" t="s">
        <v>493</v>
      </c>
      <c r="C103" s="34">
        <v>2559.4</v>
      </c>
      <c r="D103" s="34"/>
      <c r="E103" s="38">
        <v>2559.4</v>
      </c>
      <c r="F103" s="34">
        <v>3135.5</v>
      </c>
      <c r="G103" s="193">
        <v>0</v>
      </c>
      <c r="H103" s="38">
        <v>3135.5</v>
      </c>
      <c r="I103" s="34">
        <v>22.5</v>
      </c>
      <c r="J103" s="193">
        <v>0</v>
      </c>
      <c r="K103" s="32">
        <v>22.5</v>
      </c>
    </row>
    <row r="104" spans="1:11" ht="16.5" thickBot="1" x14ac:dyDescent="0.25">
      <c r="A104" s="160">
        <v>2</v>
      </c>
      <c r="B104" s="161" t="s">
        <v>55</v>
      </c>
      <c r="C104" s="38"/>
      <c r="D104" s="38"/>
      <c r="E104" s="38"/>
      <c r="F104" s="38"/>
      <c r="G104" s="38"/>
      <c r="H104" s="38"/>
      <c r="I104" s="34"/>
      <c r="J104" s="34"/>
      <c r="K104" s="34"/>
    </row>
    <row r="105" spans="1:11" ht="16.5" thickBot="1" x14ac:dyDescent="0.25">
      <c r="A105" s="163"/>
      <c r="B105" s="17" t="s">
        <v>475</v>
      </c>
      <c r="C105" s="34">
        <v>55100</v>
      </c>
      <c r="D105" s="34"/>
      <c r="E105" s="38">
        <v>55100</v>
      </c>
      <c r="F105" s="34">
        <v>43200</v>
      </c>
      <c r="G105" s="193">
        <v>0</v>
      </c>
      <c r="H105" s="38">
        <v>43200</v>
      </c>
      <c r="I105" s="34">
        <v>-21.6</v>
      </c>
      <c r="J105" s="193">
        <v>0</v>
      </c>
      <c r="K105" s="32">
        <v>-21.6</v>
      </c>
    </row>
    <row r="106" spans="1:11" ht="30.75" thickBot="1" x14ac:dyDescent="0.25">
      <c r="A106" s="163"/>
      <c r="B106" s="17" t="s">
        <v>476</v>
      </c>
      <c r="C106" s="34">
        <v>176</v>
      </c>
      <c r="D106" s="34"/>
      <c r="E106" s="38">
        <v>176</v>
      </c>
      <c r="F106" s="193">
        <v>0</v>
      </c>
      <c r="G106" s="193">
        <v>0</v>
      </c>
      <c r="H106" s="38">
        <v>0</v>
      </c>
      <c r="I106" s="34">
        <v>-100</v>
      </c>
      <c r="J106" s="193">
        <v>0</v>
      </c>
      <c r="K106" s="32">
        <v>-100</v>
      </c>
    </row>
    <row r="107" spans="1:11" ht="30.75" thickBot="1" x14ac:dyDescent="0.25">
      <c r="A107" s="163"/>
      <c r="B107" s="17" t="s">
        <v>477</v>
      </c>
      <c r="C107" s="34">
        <v>54924</v>
      </c>
      <c r="D107" s="34"/>
      <c r="E107" s="38">
        <v>54924</v>
      </c>
      <c r="F107" s="34">
        <v>43200</v>
      </c>
      <c r="G107" s="193">
        <v>0</v>
      </c>
      <c r="H107" s="38">
        <v>43200</v>
      </c>
      <c r="I107" s="34">
        <v>-21.3</v>
      </c>
      <c r="J107" s="193">
        <v>0</v>
      </c>
      <c r="K107" s="32">
        <v>-21.3</v>
      </c>
    </row>
    <row r="108" spans="1:11" ht="30.75" thickBot="1" x14ac:dyDescent="0.25">
      <c r="A108" s="163"/>
      <c r="B108" s="17" t="s">
        <v>478</v>
      </c>
      <c r="C108" s="34">
        <v>79</v>
      </c>
      <c r="D108" s="34"/>
      <c r="E108" s="38">
        <v>79</v>
      </c>
      <c r="F108" s="34">
        <v>73</v>
      </c>
      <c r="G108" s="193">
        <v>0</v>
      </c>
      <c r="H108" s="38">
        <v>73</v>
      </c>
      <c r="I108" s="34">
        <v>-7.6</v>
      </c>
      <c r="J108" s="193">
        <v>0</v>
      </c>
      <c r="K108" s="32">
        <v>-7.6</v>
      </c>
    </row>
    <row r="109" spans="1:11" ht="16.5" thickBot="1" x14ac:dyDescent="0.25">
      <c r="A109" s="13"/>
      <c r="B109" s="17" t="s">
        <v>494</v>
      </c>
      <c r="C109" s="34"/>
      <c r="D109" s="34">
        <v>34.200000000000003</v>
      </c>
      <c r="E109" s="38">
        <v>34.200000000000003</v>
      </c>
      <c r="F109" s="193">
        <v>0</v>
      </c>
      <c r="G109" s="34">
        <v>442.4</v>
      </c>
      <c r="H109" s="38">
        <v>442.4</v>
      </c>
      <c r="I109" s="193">
        <v>0</v>
      </c>
      <c r="J109" s="184">
        <v>1193.5999999999999</v>
      </c>
      <c r="K109" s="189">
        <v>1193.5999999999999</v>
      </c>
    </row>
    <row r="110" spans="1:11" ht="30.75" thickBot="1" x14ac:dyDescent="0.25">
      <c r="A110" s="13"/>
      <c r="B110" s="17" t="s">
        <v>495</v>
      </c>
      <c r="C110" s="34"/>
      <c r="D110" s="34">
        <v>3.5</v>
      </c>
      <c r="E110" s="38">
        <v>3.5</v>
      </c>
      <c r="F110" s="193">
        <v>0</v>
      </c>
      <c r="G110" s="193">
        <v>0</v>
      </c>
      <c r="H110" s="38">
        <v>0</v>
      </c>
      <c r="I110" s="193">
        <v>0</v>
      </c>
      <c r="J110" s="34">
        <v>-100</v>
      </c>
      <c r="K110" s="32">
        <v>-100</v>
      </c>
    </row>
    <row r="111" spans="1:11" ht="16.5" thickBot="1" x14ac:dyDescent="0.25">
      <c r="A111" s="13"/>
      <c r="B111" s="17" t="s">
        <v>371</v>
      </c>
      <c r="C111" s="34"/>
      <c r="D111" s="34">
        <v>176</v>
      </c>
      <c r="E111" s="38">
        <v>176</v>
      </c>
      <c r="F111" s="193">
        <v>0</v>
      </c>
      <c r="G111" s="193">
        <v>0</v>
      </c>
      <c r="H111" s="38">
        <v>0</v>
      </c>
      <c r="I111" s="193">
        <v>0</v>
      </c>
      <c r="J111" s="34">
        <v>-100</v>
      </c>
      <c r="K111" s="32">
        <v>-100</v>
      </c>
    </row>
    <row r="112" spans="1:11" ht="16.5" thickBot="1" x14ac:dyDescent="0.25">
      <c r="A112" s="160">
        <v>3</v>
      </c>
      <c r="B112" s="161" t="s">
        <v>62</v>
      </c>
      <c r="C112" s="38"/>
      <c r="D112" s="38"/>
      <c r="E112" s="38"/>
      <c r="F112" s="38"/>
      <c r="G112" s="38"/>
      <c r="H112" s="38"/>
      <c r="I112" s="38"/>
      <c r="J112" s="34"/>
      <c r="K112" s="34"/>
    </row>
    <row r="113" spans="1:11" ht="16.5" thickBot="1" x14ac:dyDescent="0.25">
      <c r="A113" s="13"/>
      <c r="B113" s="17" t="s">
        <v>496</v>
      </c>
      <c r="C113" s="34"/>
      <c r="D113" s="34">
        <v>20</v>
      </c>
      <c r="E113" s="38">
        <v>20</v>
      </c>
      <c r="F113" s="193">
        <v>0</v>
      </c>
      <c r="G113" s="193">
        <v>0</v>
      </c>
      <c r="H113" s="38">
        <v>0</v>
      </c>
      <c r="I113" s="193">
        <v>0</v>
      </c>
      <c r="J113" s="34">
        <v>-100</v>
      </c>
      <c r="K113" s="32">
        <v>-100</v>
      </c>
    </row>
    <row r="114" spans="1:11" ht="30.75" thickBot="1" x14ac:dyDescent="0.25">
      <c r="A114" s="13"/>
      <c r="B114" s="17" t="s">
        <v>497</v>
      </c>
      <c r="C114" s="34">
        <v>46</v>
      </c>
      <c r="D114" s="34"/>
      <c r="E114" s="38">
        <v>46</v>
      </c>
      <c r="F114" s="34">
        <v>73</v>
      </c>
      <c r="G114" s="193">
        <v>0</v>
      </c>
      <c r="H114" s="38">
        <v>73</v>
      </c>
      <c r="I114" s="34">
        <v>58.7</v>
      </c>
      <c r="J114" s="193">
        <v>0</v>
      </c>
      <c r="K114" s="32">
        <v>58.7</v>
      </c>
    </row>
    <row r="115" spans="1:11" ht="30.75" thickBot="1" x14ac:dyDescent="0.25">
      <c r="A115" s="13"/>
      <c r="B115" s="17" t="s">
        <v>498</v>
      </c>
      <c r="C115" s="34">
        <v>32.4</v>
      </c>
      <c r="D115" s="34"/>
      <c r="E115" s="38">
        <v>32.4</v>
      </c>
      <c r="F115" s="34">
        <v>43</v>
      </c>
      <c r="G115" s="193">
        <v>0</v>
      </c>
      <c r="H115" s="38">
        <v>43</v>
      </c>
      <c r="I115" s="34">
        <v>32.700000000000003</v>
      </c>
      <c r="J115" s="193">
        <v>0</v>
      </c>
      <c r="K115" s="32">
        <v>32.700000000000003</v>
      </c>
    </row>
    <row r="116" spans="1:11" ht="16.5" thickBot="1" x14ac:dyDescent="0.25">
      <c r="A116" s="163">
        <v>4</v>
      </c>
      <c r="B116" s="326" t="s">
        <v>70</v>
      </c>
      <c r="C116" s="34"/>
      <c r="D116" s="34"/>
      <c r="E116" s="34"/>
      <c r="F116" s="193"/>
      <c r="G116" s="193"/>
      <c r="H116" s="34"/>
      <c r="I116" s="34"/>
      <c r="J116" s="34"/>
      <c r="K116" s="34"/>
    </row>
    <row r="117" spans="1:11" ht="45.75" thickBot="1" x14ac:dyDescent="0.25">
      <c r="A117" s="330"/>
      <c r="B117" s="18" t="s">
        <v>489</v>
      </c>
      <c r="C117" s="34">
        <v>105</v>
      </c>
      <c r="D117" s="34"/>
      <c r="E117" s="38">
        <v>105</v>
      </c>
      <c r="F117" s="34">
        <v>78</v>
      </c>
      <c r="G117" s="193">
        <v>0</v>
      </c>
      <c r="H117" s="38">
        <v>78</v>
      </c>
      <c r="I117" s="34">
        <v>-25.7</v>
      </c>
      <c r="J117" s="193">
        <v>0</v>
      </c>
      <c r="K117" s="32">
        <v>-25.7</v>
      </c>
    </row>
    <row r="118" spans="1:11" ht="15" thickBot="1" x14ac:dyDescent="0.25">
      <c r="A118" s="180" t="s">
        <v>93</v>
      </c>
      <c r="B118" s="181"/>
      <c r="C118" s="181"/>
      <c r="D118" s="181"/>
      <c r="E118" s="181"/>
      <c r="F118" s="181"/>
      <c r="G118" s="181"/>
      <c r="H118" s="181"/>
      <c r="I118" s="181"/>
      <c r="J118" s="181"/>
      <c r="K118" s="182"/>
    </row>
    <row r="119" spans="1:11" ht="18.75" customHeight="1" x14ac:dyDescent="0.2">
      <c r="A119" s="98" t="s">
        <v>499</v>
      </c>
      <c r="B119" s="99"/>
      <c r="C119" s="99"/>
      <c r="D119" s="99"/>
      <c r="E119" s="99"/>
      <c r="F119" s="99"/>
      <c r="G119" s="99"/>
      <c r="H119" s="99"/>
      <c r="I119" s="99"/>
      <c r="J119" s="99"/>
      <c r="K119" s="100"/>
    </row>
    <row r="120" spans="1:11" ht="18.75" customHeight="1" x14ac:dyDescent="0.2">
      <c r="A120" s="97" t="s">
        <v>500</v>
      </c>
      <c r="B120" s="101"/>
      <c r="C120" s="101"/>
      <c r="D120" s="101"/>
      <c r="E120" s="101"/>
      <c r="F120" s="101"/>
      <c r="G120" s="101"/>
      <c r="H120" s="101"/>
      <c r="I120" s="101"/>
      <c r="J120" s="101"/>
      <c r="K120" s="102"/>
    </row>
    <row r="121" spans="1:11" ht="56.25" customHeight="1" x14ac:dyDescent="0.2">
      <c r="A121" s="97" t="s">
        <v>501</v>
      </c>
      <c r="B121" s="101"/>
      <c r="C121" s="101"/>
      <c r="D121" s="101"/>
      <c r="E121" s="101"/>
      <c r="F121" s="101"/>
      <c r="G121" s="101"/>
      <c r="H121" s="101"/>
      <c r="I121" s="101"/>
      <c r="J121" s="101"/>
      <c r="K121" s="102"/>
    </row>
    <row r="122" spans="1:11" ht="56.25" customHeight="1" thickBot="1" x14ac:dyDescent="0.25">
      <c r="A122" s="103" t="s">
        <v>502</v>
      </c>
      <c r="B122" s="92"/>
      <c r="C122" s="92"/>
      <c r="D122" s="92"/>
      <c r="E122" s="92"/>
      <c r="F122" s="92"/>
      <c r="G122" s="92"/>
      <c r="H122" s="92"/>
      <c r="I122" s="92"/>
      <c r="J122" s="92"/>
      <c r="K122" s="104"/>
    </row>
    <row r="123" spans="1:11" ht="15" thickBot="1" x14ac:dyDescent="0.25">
      <c r="A123" s="180" t="s">
        <v>81</v>
      </c>
      <c r="B123" s="181"/>
      <c r="C123" s="181"/>
      <c r="D123" s="181"/>
      <c r="E123" s="181"/>
      <c r="F123" s="181"/>
      <c r="G123" s="181"/>
      <c r="H123" s="181"/>
      <c r="I123" s="181"/>
      <c r="J123" s="181"/>
      <c r="K123" s="182"/>
    </row>
    <row r="124" spans="1:11" ht="37.5" customHeight="1" x14ac:dyDescent="0.2">
      <c r="A124" s="99" t="s">
        <v>97</v>
      </c>
      <c r="B124" s="99"/>
      <c r="C124" s="99"/>
      <c r="D124" s="99"/>
      <c r="E124" s="99"/>
      <c r="F124" s="99"/>
      <c r="G124" s="99"/>
      <c r="H124" s="99"/>
      <c r="I124" s="99"/>
      <c r="J124" s="99"/>
      <c r="K124" s="99"/>
    </row>
    <row r="125" spans="1:11" ht="16.5" thickBot="1" x14ac:dyDescent="0.25">
      <c r="A125" s="47" t="s">
        <v>209</v>
      </c>
      <c r="B125" s="47"/>
      <c r="C125" s="47"/>
      <c r="D125" s="47"/>
      <c r="E125" s="47"/>
      <c r="F125" s="47"/>
      <c r="G125" s="47"/>
      <c r="H125" s="47"/>
      <c r="I125" s="47"/>
      <c r="J125" s="47"/>
      <c r="K125" s="47"/>
    </row>
    <row r="126" spans="1:11" ht="72.75" thickBot="1" x14ac:dyDescent="0.25">
      <c r="A126" s="18" t="s">
        <v>99</v>
      </c>
      <c r="B126" s="19" t="s">
        <v>11</v>
      </c>
      <c r="C126" s="20" t="s">
        <v>100</v>
      </c>
      <c r="D126" s="20" t="s">
        <v>101</v>
      </c>
      <c r="E126" s="20" t="s">
        <v>102</v>
      </c>
      <c r="F126" s="20" t="s">
        <v>14</v>
      </c>
      <c r="G126" s="20" t="s">
        <v>103</v>
      </c>
      <c r="H126" s="20" t="s">
        <v>104</v>
      </c>
      <c r="I126" s="3"/>
      <c r="J126" s="3"/>
      <c r="K126" s="3"/>
    </row>
    <row r="127" spans="1:11" ht="15.75" thickBot="1" x14ac:dyDescent="0.25">
      <c r="A127" s="21">
        <v>1</v>
      </c>
      <c r="B127" s="17">
        <v>2</v>
      </c>
      <c r="C127" s="17">
        <v>3</v>
      </c>
      <c r="D127" s="17">
        <v>4</v>
      </c>
      <c r="E127" s="17">
        <v>5</v>
      </c>
      <c r="F127" s="17" t="s">
        <v>105</v>
      </c>
      <c r="G127" s="17">
        <v>7</v>
      </c>
      <c r="H127" s="17" t="s">
        <v>106</v>
      </c>
      <c r="I127" s="3"/>
      <c r="J127" s="3"/>
      <c r="K127" s="3"/>
    </row>
    <row r="128" spans="1:11" ht="15.75" thickBot="1" x14ac:dyDescent="0.25">
      <c r="A128" s="21">
        <v>1</v>
      </c>
      <c r="B128" s="17" t="s">
        <v>107</v>
      </c>
      <c r="C128" s="17" t="s">
        <v>30</v>
      </c>
      <c r="D128" s="15"/>
      <c r="E128" s="15"/>
      <c r="F128" s="15">
        <v>0</v>
      </c>
      <c r="G128" s="17" t="s">
        <v>30</v>
      </c>
      <c r="H128" s="17" t="s">
        <v>30</v>
      </c>
      <c r="I128" s="3"/>
      <c r="J128" s="3"/>
      <c r="K128" s="3"/>
    </row>
    <row r="129" spans="1:11" ht="15.75" thickBot="1" x14ac:dyDescent="0.25">
      <c r="A129" s="13"/>
      <c r="B129" s="17" t="s">
        <v>108</v>
      </c>
      <c r="C129" s="17" t="s">
        <v>30</v>
      </c>
      <c r="D129" s="15"/>
      <c r="E129" s="15"/>
      <c r="F129" s="15">
        <v>0</v>
      </c>
      <c r="G129" s="17" t="s">
        <v>30</v>
      </c>
      <c r="H129" s="17" t="s">
        <v>30</v>
      </c>
      <c r="I129" s="3"/>
      <c r="J129" s="3"/>
      <c r="K129" s="3"/>
    </row>
    <row r="130" spans="1:11" ht="30.75" thickBot="1" x14ac:dyDescent="0.25">
      <c r="A130" s="13"/>
      <c r="B130" s="17" t="s">
        <v>109</v>
      </c>
      <c r="C130" s="17" t="s">
        <v>30</v>
      </c>
      <c r="D130" s="15"/>
      <c r="E130" s="15"/>
      <c r="F130" s="15">
        <v>0</v>
      </c>
      <c r="G130" s="17" t="s">
        <v>30</v>
      </c>
      <c r="H130" s="17" t="s">
        <v>30</v>
      </c>
      <c r="I130" s="3"/>
      <c r="J130" s="3"/>
      <c r="K130" s="3"/>
    </row>
    <row r="131" spans="1:11" ht="15.75" thickBot="1" x14ac:dyDescent="0.25">
      <c r="A131" s="13"/>
      <c r="B131" s="17" t="s">
        <v>110</v>
      </c>
      <c r="C131" s="17" t="s">
        <v>30</v>
      </c>
      <c r="D131" s="15"/>
      <c r="E131" s="15"/>
      <c r="F131" s="15"/>
      <c r="G131" s="17" t="s">
        <v>30</v>
      </c>
      <c r="H131" s="17" t="s">
        <v>30</v>
      </c>
      <c r="I131" s="3"/>
      <c r="J131" s="3"/>
      <c r="K131" s="3"/>
    </row>
    <row r="132" spans="1:11" ht="15.75" thickBot="1" x14ac:dyDescent="0.25">
      <c r="A132" s="13"/>
      <c r="B132" s="17" t="s">
        <v>111</v>
      </c>
      <c r="C132" s="17" t="s">
        <v>30</v>
      </c>
      <c r="D132" s="15"/>
      <c r="E132" s="15"/>
      <c r="F132" s="15"/>
      <c r="G132" s="17" t="s">
        <v>30</v>
      </c>
      <c r="H132" s="17" t="s">
        <v>30</v>
      </c>
      <c r="I132" s="3"/>
      <c r="J132" s="3"/>
      <c r="K132" s="3"/>
    </row>
    <row r="133" spans="1:11" ht="15.75" thickBot="1" x14ac:dyDescent="0.25">
      <c r="A133" s="105" t="s">
        <v>288</v>
      </c>
      <c r="B133" s="106"/>
      <c r="C133" s="106"/>
      <c r="D133" s="106"/>
      <c r="E133" s="106"/>
      <c r="F133" s="106"/>
      <c r="G133" s="106"/>
      <c r="H133" s="107"/>
      <c r="I133" s="3"/>
      <c r="J133" s="3"/>
      <c r="K133" s="3"/>
    </row>
    <row r="134" spans="1:11" ht="15.75" thickBot="1" x14ac:dyDescent="0.25">
      <c r="A134" s="21">
        <v>2</v>
      </c>
      <c r="B134" s="17" t="s">
        <v>113</v>
      </c>
      <c r="C134" s="17" t="s">
        <v>30</v>
      </c>
      <c r="D134" s="15"/>
      <c r="E134" s="15"/>
      <c r="F134" s="15">
        <v>0</v>
      </c>
      <c r="G134" s="17" t="s">
        <v>30</v>
      </c>
      <c r="H134" s="17" t="s">
        <v>30</v>
      </c>
      <c r="I134" s="3"/>
      <c r="J134" s="3"/>
      <c r="K134" s="3"/>
    </row>
    <row r="135" spans="1:11" ht="15.75" thickBot="1" x14ac:dyDescent="0.25">
      <c r="A135" s="105" t="s">
        <v>212</v>
      </c>
      <c r="B135" s="106"/>
      <c r="C135" s="106"/>
      <c r="D135" s="106"/>
      <c r="E135" s="106"/>
      <c r="F135" s="106"/>
      <c r="G135" s="106"/>
      <c r="H135" s="107"/>
      <c r="I135" s="3"/>
      <c r="J135" s="3"/>
      <c r="K135" s="3"/>
    </row>
    <row r="136" spans="1:11" ht="15.75" thickBot="1" x14ac:dyDescent="0.25">
      <c r="A136" s="105" t="s">
        <v>115</v>
      </c>
      <c r="B136" s="106"/>
      <c r="C136" s="106"/>
      <c r="D136" s="106"/>
      <c r="E136" s="106"/>
      <c r="F136" s="106"/>
      <c r="G136" s="106"/>
      <c r="H136" s="107"/>
      <c r="I136" s="3"/>
      <c r="J136" s="3"/>
      <c r="K136" s="3"/>
    </row>
    <row r="137" spans="1:11" ht="15.75" thickBot="1" x14ac:dyDescent="0.25">
      <c r="A137" s="21">
        <v>2.1</v>
      </c>
      <c r="B137" s="17" t="s">
        <v>116</v>
      </c>
      <c r="C137" s="15"/>
      <c r="D137" s="15"/>
      <c r="E137" s="15"/>
      <c r="F137" s="15"/>
      <c r="G137" s="15"/>
      <c r="H137" s="15"/>
      <c r="I137" s="3"/>
      <c r="J137" s="3"/>
      <c r="K137" s="3"/>
    </row>
    <row r="138" spans="1:11" ht="15.75" thickBot="1" x14ac:dyDescent="0.25">
      <c r="A138" s="13"/>
      <c r="B138" s="17" t="s">
        <v>117</v>
      </c>
      <c r="C138" s="15"/>
      <c r="D138" s="15"/>
      <c r="E138" s="15"/>
      <c r="F138" s="15">
        <v>0</v>
      </c>
      <c r="G138" s="15"/>
      <c r="H138" s="15"/>
      <c r="I138" s="3"/>
      <c r="J138" s="3"/>
      <c r="K138" s="3"/>
    </row>
    <row r="139" spans="1:11" ht="15.75" thickBot="1" x14ac:dyDescent="0.25">
      <c r="A139" s="105" t="s">
        <v>118</v>
      </c>
      <c r="B139" s="106"/>
      <c r="C139" s="106"/>
      <c r="D139" s="106"/>
      <c r="E139" s="106"/>
      <c r="F139" s="106"/>
      <c r="G139" s="106"/>
      <c r="H139" s="108"/>
      <c r="I139" s="3"/>
      <c r="J139" s="3"/>
      <c r="K139" s="3"/>
    </row>
    <row r="140" spans="1:11" ht="15.75" thickBot="1" x14ac:dyDescent="0.25">
      <c r="A140" s="13"/>
      <c r="B140" s="17" t="s">
        <v>119</v>
      </c>
      <c r="C140" s="15"/>
      <c r="D140" s="15"/>
      <c r="E140" s="15"/>
      <c r="F140" s="15">
        <v>0</v>
      </c>
      <c r="G140" s="15"/>
      <c r="H140" s="15"/>
      <c r="I140" s="3"/>
      <c r="J140" s="3"/>
      <c r="K140" s="3"/>
    </row>
    <row r="141" spans="1:11" ht="15.75" thickBot="1" x14ac:dyDescent="0.25">
      <c r="A141" s="13"/>
      <c r="B141" s="17" t="s">
        <v>120</v>
      </c>
      <c r="C141" s="15"/>
      <c r="D141" s="15"/>
      <c r="E141" s="15"/>
      <c r="F141" s="15"/>
      <c r="G141" s="15"/>
      <c r="H141" s="15"/>
      <c r="I141" s="3"/>
      <c r="J141" s="3"/>
      <c r="K141" s="3"/>
    </row>
    <row r="142" spans="1:11" ht="15.75" thickBot="1" x14ac:dyDescent="0.25">
      <c r="A142" s="21">
        <v>2.2000000000000002</v>
      </c>
      <c r="B142" s="17" t="s">
        <v>121</v>
      </c>
      <c r="C142" s="17" t="s">
        <v>30</v>
      </c>
      <c r="D142" s="15"/>
      <c r="E142" s="15"/>
      <c r="F142" s="15"/>
      <c r="G142" s="17" t="s">
        <v>30</v>
      </c>
      <c r="H142" s="17" t="s">
        <v>30</v>
      </c>
      <c r="I142" s="3"/>
      <c r="J142" s="3"/>
      <c r="K142" s="3"/>
    </row>
    <row r="143" spans="1:11" ht="18.75" customHeight="1" x14ac:dyDescent="0.2">
      <c r="A143" s="109" t="s">
        <v>503</v>
      </c>
      <c r="B143" s="109"/>
      <c r="C143" s="109"/>
      <c r="D143" s="109"/>
      <c r="E143" s="109"/>
      <c r="F143" s="109"/>
      <c r="G143" s="109"/>
      <c r="H143" s="109"/>
      <c r="I143" s="109"/>
      <c r="J143" s="109"/>
      <c r="K143" s="109"/>
    </row>
    <row r="144" spans="1:11" ht="18.75" customHeight="1" x14ac:dyDescent="0.2">
      <c r="A144" s="109" t="s">
        <v>504</v>
      </c>
      <c r="B144" s="109"/>
      <c r="C144" s="109"/>
      <c r="D144" s="109"/>
      <c r="E144" s="109"/>
      <c r="F144" s="109"/>
      <c r="G144" s="109"/>
      <c r="H144" s="109"/>
      <c r="I144" s="109"/>
      <c r="J144" s="109"/>
      <c r="K144" s="109"/>
    </row>
    <row r="145" spans="1:11" ht="18.75" customHeight="1" x14ac:dyDescent="0.2">
      <c r="A145" s="55" t="s">
        <v>505</v>
      </c>
      <c r="B145" s="55"/>
      <c r="C145" s="55"/>
      <c r="D145" s="55"/>
      <c r="E145" s="55"/>
      <c r="F145" s="55"/>
      <c r="G145" s="55"/>
      <c r="H145" s="55"/>
      <c r="I145" s="55"/>
      <c r="J145" s="55"/>
      <c r="K145" s="55"/>
    </row>
    <row r="146" spans="1:11" ht="18.75" customHeight="1" x14ac:dyDescent="0.2">
      <c r="A146" s="109" t="s">
        <v>124</v>
      </c>
      <c r="B146" s="109"/>
      <c r="C146" s="109"/>
      <c r="D146" s="109"/>
      <c r="E146" s="109"/>
      <c r="F146" s="109"/>
      <c r="G146" s="109"/>
      <c r="H146" s="109"/>
      <c r="I146" s="109"/>
      <c r="J146" s="109"/>
      <c r="K146" s="109"/>
    </row>
    <row r="147" spans="1:11" ht="18.75" customHeight="1" x14ac:dyDescent="0.2">
      <c r="A147" s="46" t="s">
        <v>506</v>
      </c>
      <c r="B147" s="46"/>
      <c r="C147" s="46"/>
      <c r="D147" s="46"/>
      <c r="E147" s="46"/>
      <c r="F147" s="46"/>
      <c r="G147" s="46"/>
      <c r="H147" s="46"/>
      <c r="I147" s="46"/>
      <c r="J147" s="46"/>
      <c r="K147" s="46"/>
    </row>
    <row r="148" spans="1:11" ht="93.75" customHeight="1" x14ac:dyDescent="0.2">
      <c r="A148" s="46" t="s">
        <v>507</v>
      </c>
      <c r="B148" s="46"/>
      <c r="C148" s="46"/>
      <c r="D148" s="46"/>
      <c r="E148" s="46"/>
      <c r="F148" s="46"/>
      <c r="G148" s="46"/>
      <c r="H148" s="46"/>
      <c r="I148" s="46"/>
      <c r="J148" s="46"/>
      <c r="K148" s="46"/>
    </row>
    <row r="149" spans="1:11" ht="18.75" customHeight="1" x14ac:dyDescent="0.2">
      <c r="A149" s="46" t="s">
        <v>508</v>
      </c>
      <c r="B149" s="46"/>
      <c r="C149" s="46"/>
      <c r="D149" s="46"/>
      <c r="E149" s="46"/>
      <c r="F149" s="46"/>
      <c r="G149" s="46"/>
      <c r="H149" s="46"/>
      <c r="I149" s="46"/>
      <c r="J149" s="46"/>
      <c r="K149" s="46"/>
    </row>
    <row r="150" spans="1:11" ht="37.5" customHeight="1" x14ac:dyDescent="0.2">
      <c r="A150" s="46" t="s">
        <v>509</v>
      </c>
      <c r="B150" s="46"/>
      <c r="C150" s="46"/>
      <c r="D150" s="46"/>
      <c r="E150" s="46"/>
      <c r="F150" s="46"/>
      <c r="G150" s="46"/>
      <c r="H150" s="46"/>
      <c r="I150" s="46"/>
      <c r="J150" s="46"/>
      <c r="K150" s="46"/>
    </row>
    <row r="151" spans="1:11" ht="15" x14ac:dyDescent="0.2">
      <c r="A151" s="40"/>
      <c r="B151" s="40"/>
      <c r="C151" s="40"/>
      <c r="D151" s="40"/>
      <c r="E151" s="40"/>
      <c r="F151" s="40"/>
      <c r="G151" s="40"/>
      <c r="H151" s="40"/>
      <c r="I151" s="40"/>
      <c r="J151" s="40"/>
      <c r="K151" s="40"/>
    </row>
    <row r="152" spans="1:11" ht="33.75" thickBot="1" x14ac:dyDescent="0.25">
      <c r="A152" s="3"/>
      <c r="B152" s="236" t="s">
        <v>423</v>
      </c>
      <c r="C152" s="319"/>
      <c r="D152" s="319"/>
      <c r="E152" s="319"/>
      <c r="F152" s="319"/>
      <c r="G152" s="3"/>
      <c r="H152" s="335" t="s">
        <v>131</v>
      </c>
      <c r="I152" s="335"/>
      <c r="J152" s="335"/>
      <c r="K152" s="3"/>
    </row>
  </sheetData>
  <mergeCells count="87">
    <mergeCell ref="H152:J152"/>
    <mergeCell ref="A145:K145"/>
    <mergeCell ref="A146:K146"/>
    <mergeCell ref="A147:K147"/>
    <mergeCell ref="A148:K148"/>
    <mergeCell ref="A149:K149"/>
    <mergeCell ref="A150:K150"/>
    <mergeCell ref="A133:H133"/>
    <mergeCell ref="A135:H135"/>
    <mergeCell ref="A136:H136"/>
    <mergeCell ref="A139:H139"/>
    <mergeCell ref="A143:K143"/>
    <mergeCell ref="A144:K144"/>
    <mergeCell ref="A120:K120"/>
    <mergeCell ref="A121:K121"/>
    <mergeCell ref="A122:K122"/>
    <mergeCell ref="A123:K123"/>
    <mergeCell ref="A124:K124"/>
    <mergeCell ref="A125:K125"/>
    <mergeCell ref="A88:K88"/>
    <mergeCell ref="A91:K91"/>
    <mergeCell ref="A92:K92"/>
    <mergeCell ref="A93:K93"/>
    <mergeCell ref="A118:K118"/>
    <mergeCell ref="A119:K119"/>
    <mergeCell ref="A84:A85"/>
    <mergeCell ref="B84:B85"/>
    <mergeCell ref="C84:E84"/>
    <mergeCell ref="F84:H84"/>
    <mergeCell ref="I84:K84"/>
    <mergeCell ref="A87:K87"/>
    <mergeCell ref="A78:K78"/>
    <mergeCell ref="A79:K79"/>
    <mergeCell ref="A80:K80"/>
    <mergeCell ref="A81:K81"/>
    <mergeCell ref="A82:K82"/>
    <mergeCell ref="A83:K83"/>
    <mergeCell ref="A73:K73"/>
    <mergeCell ref="A74:K74"/>
    <mergeCell ref="C75:E75"/>
    <mergeCell ref="F75:H75"/>
    <mergeCell ref="I75:K75"/>
    <mergeCell ref="A77:K77"/>
    <mergeCell ref="A65:K65"/>
    <mergeCell ref="A66:K66"/>
    <mergeCell ref="A67:K67"/>
    <mergeCell ref="A68:K68"/>
    <mergeCell ref="C69:E69"/>
    <mergeCell ref="F69:H69"/>
    <mergeCell ref="I69:K69"/>
    <mergeCell ref="C45:E45"/>
    <mergeCell ref="F45:H45"/>
    <mergeCell ref="I45:K45"/>
    <mergeCell ref="A55:K55"/>
    <mergeCell ref="A56:K56"/>
    <mergeCell ref="C57:E57"/>
    <mergeCell ref="F57:H57"/>
    <mergeCell ref="I57:K57"/>
    <mergeCell ref="A36:E36"/>
    <mergeCell ref="A42:K42"/>
    <mergeCell ref="A43:A44"/>
    <mergeCell ref="B43:B44"/>
    <mergeCell ref="C43:E43"/>
    <mergeCell ref="F43:H43"/>
    <mergeCell ref="I43:K43"/>
    <mergeCell ref="A17:K17"/>
    <mergeCell ref="A18:K18"/>
    <mergeCell ref="A19:K19"/>
    <mergeCell ref="A20:K20"/>
    <mergeCell ref="A23:K23"/>
    <mergeCell ref="A29:E29"/>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workbookViewId="0">
      <selection activeCell="D16" sqref="D16"/>
    </sheetView>
  </sheetViews>
  <sheetFormatPr defaultRowHeight="12.75" x14ac:dyDescent="0.2"/>
  <cols>
    <col min="2" max="2" width="45.7109375" customWidth="1"/>
    <col min="3" max="12" width="12" customWidth="1"/>
  </cols>
  <sheetData>
    <row r="1" spans="1:11" ht="15" x14ac:dyDescent="0.2">
      <c r="A1" s="3"/>
      <c r="B1" s="3"/>
      <c r="C1" s="3"/>
      <c r="D1" s="3"/>
      <c r="E1" s="3"/>
      <c r="F1" s="3"/>
      <c r="G1" s="3"/>
      <c r="H1" s="167" t="s">
        <v>132</v>
      </c>
      <c r="I1" s="167"/>
      <c r="J1" s="167"/>
      <c r="K1" s="167"/>
    </row>
    <row r="2" spans="1:11" ht="25.5" customHeight="1" x14ac:dyDescent="0.2">
      <c r="A2" s="3"/>
      <c r="B2" s="3"/>
      <c r="C2" s="3"/>
      <c r="D2" s="3"/>
      <c r="E2" s="3"/>
      <c r="F2" s="3"/>
      <c r="G2" s="3"/>
      <c r="H2" s="167" t="s">
        <v>133</v>
      </c>
      <c r="I2" s="167"/>
      <c r="J2" s="167"/>
      <c r="K2" s="167"/>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19.5" thickBot="1" x14ac:dyDescent="0.25">
      <c r="A8" s="1">
        <v>3</v>
      </c>
      <c r="B8" s="2">
        <v>1014081</v>
      </c>
      <c r="C8" s="1">
        <v>829</v>
      </c>
      <c r="D8" s="44" t="s">
        <v>510</v>
      </c>
      <c r="E8" s="44"/>
      <c r="F8" s="44"/>
      <c r="G8" s="44"/>
      <c r="H8" s="44"/>
      <c r="I8" s="44"/>
      <c r="J8" s="44"/>
      <c r="K8" s="44"/>
    </row>
    <row r="9" spans="1:11" ht="15" x14ac:dyDescent="0.2">
      <c r="A9" s="3"/>
      <c r="B9" s="5" t="s">
        <v>1</v>
      </c>
      <c r="C9" s="5" t="s">
        <v>5</v>
      </c>
      <c r="D9" s="3"/>
      <c r="E9" s="3"/>
      <c r="F9" s="3"/>
      <c r="G9" s="3"/>
      <c r="H9" s="3"/>
      <c r="I9" s="3"/>
      <c r="J9" s="3"/>
      <c r="K9" s="3"/>
    </row>
    <row r="10" spans="1:11" ht="18.75" x14ac:dyDescent="0.2">
      <c r="A10" s="1">
        <v>4</v>
      </c>
      <c r="B10" s="1" t="s">
        <v>6</v>
      </c>
      <c r="C10" s="320" t="s">
        <v>511</v>
      </c>
      <c r="D10" s="320"/>
      <c r="E10" s="320"/>
      <c r="F10" s="320"/>
      <c r="G10" s="320"/>
      <c r="H10" s="320"/>
      <c r="I10" s="320"/>
      <c r="J10" s="320"/>
      <c r="K10" s="320"/>
    </row>
    <row r="11" spans="1:11" ht="18.75" customHeight="1" x14ac:dyDescent="0.2">
      <c r="A11" s="1">
        <v>5</v>
      </c>
      <c r="B11" s="46" t="s">
        <v>8</v>
      </c>
      <c r="C11" s="46"/>
      <c r="D11" s="46"/>
      <c r="E11" s="46"/>
      <c r="F11" s="46"/>
      <c r="G11" s="46"/>
      <c r="H11" s="46"/>
      <c r="I11" s="46"/>
      <c r="J11" s="46"/>
      <c r="K11" s="46"/>
    </row>
    <row r="12" spans="1:11" ht="16.5" thickBot="1" x14ac:dyDescent="0.25">
      <c r="A12" s="48" t="s">
        <v>457</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16</v>
      </c>
      <c r="H14" s="7" t="s">
        <v>17</v>
      </c>
      <c r="I14" s="7" t="s">
        <v>19</v>
      </c>
      <c r="J14" s="7" t="s">
        <v>16</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336">
        <v>1</v>
      </c>
      <c r="B16" s="337" t="s">
        <v>21</v>
      </c>
      <c r="C16" s="338">
        <v>1308.0999999999999</v>
      </c>
      <c r="D16" s="338">
        <v>0</v>
      </c>
      <c r="E16" s="339">
        <v>1308.0999999999999</v>
      </c>
      <c r="F16" s="338">
        <v>1286.4000000000001</v>
      </c>
      <c r="G16" s="338">
        <v>3.9</v>
      </c>
      <c r="H16" s="339">
        <v>1290.3</v>
      </c>
      <c r="I16" s="338">
        <v>-21.7</v>
      </c>
      <c r="J16" s="338">
        <v>3.9</v>
      </c>
      <c r="K16" s="339">
        <v>-17.8</v>
      </c>
    </row>
    <row r="17" spans="1:11" ht="16.5" customHeight="1" x14ac:dyDescent="0.2">
      <c r="A17" s="342" t="s">
        <v>512</v>
      </c>
      <c r="B17" s="343"/>
      <c r="C17" s="343"/>
      <c r="D17" s="343"/>
      <c r="E17" s="343"/>
      <c r="F17" s="343"/>
      <c r="G17" s="343"/>
      <c r="H17" s="343"/>
      <c r="I17" s="343"/>
      <c r="J17" s="343"/>
      <c r="K17" s="344"/>
    </row>
    <row r="18" spans="1:11" ht="18.75" customHeight="1" x14ac:dyDescent="0.2">
      <c r="A18" s="75" t="s">
        <v>513</v>
      </c>
      <c r="B18" s="208"/>
      <c r="C18" s="208"/>
      <c r="D18" s="208"/>
      <c r="E18" s="208"/>
      <c r="F18" s="208"/>
      <c r="G18" s="208"/>
      <c r="H18" s="208"/>
      <c r="I18" s="208"/>
      <c r="J18" s="208"/>
      <c r="K18" s="209"/>
    </row>
    <row r="19" spans="1:11" ht="18.75" customHeight="1" x14ac:dyDescent="0.2">
      <c r="A19" s="75" t="s">
        <v>514</v>
      </c>
      <c r="B19" s="208"/>
      <c r="C19" s="208"/>
      <c r="D19" s="208"/>
      <c r="E19" s="208"/>
      <c r="F19" s="208"/>
      <c r="G19" s="208"/>
      <c r="H19" s="208"/>
      <c r="I19" s="208"/>
      <c r="J19" s="208"/>
      <c r="K19" s="209"/>
    </row>
    <row r="20" spans="1:11" ht="19.5" thickBot="1" x14ac:dyDescent="0.25">
      <c r="A20" s="71" t="s">
        <v>515</v>
      </c>
      <c r="B20" s="56"/>
      <c r="C20" s="56"/>
      <c r="D20" s="56"/>
      <c r="E20" s="56"/>
      <c r="F20" s="56"/>
      <c r="G20" s="56"/>
      <c r="H20" s="56"/>
      <c r="I20" s="56"/>
      <c r="J20" s="56"/>
      <c r="K20" s="79"/>
    </row>
    <row r="21" spans="1:11" ht="16.5" thickBot="1" x14ac:dyDescent="0.25">
      <c r="A21" s="13"/>
      <c r="B21" s="14" t="s">
        <v>26</v>
      </c>
      <c r="C21" s="15"/>
      <c r="D21" s="15"/>
      <c r="E21" s="15"/>
      <c r="F21" s="15"/>
      <c r="G21" s="15"/>
      <c r="H21" s="15"/>
      <c r="I21" s="15"/>
      <c r="J21" s="15"/>
      <c r="K21" s="15"/>
    </row>
    <row r="22" spans="1:11" ht="16.5" thickBot="1" x14ac:dyDescent="0.25">
      <c r="A22" s="340">
        <v>1</v>
      </c>
      <c r="B22" s="15" t="s">
        <v>516</v>
      </c>
      <c r="C22" s="11">
        <v>1308.0999999999999</v>
      </c>
      <c r="D22" s="14"/>
      <c r="E22" s="12">
        <v>1308.0999999999999</v>
      </c>
      <c r="F22" s="11">
        <v>1286.4000000000001</v>
      </c>
      <c r="G22" s="11">
        <v>3.9</v>
      </c>
      <c r="H22" s="12">
        <v>1290.3</v>
      </c>
      <c r="I22" s="11">
        <v>-21.7</v>
      </c>
      <c r="J22" s="11">
        <v>3.9</v>
      </c>
      <c r="K22" s="12">
        <v>-17.8</v>
      </c>
    </row>
    <row r="23" spans="1:11" ht="16.5" thickBot="1" x14ac:dyDescent="0.25">
      <c r="A23" s="243" t="s">
        <v>235</v>
      </c>
      <c r="B23" s="243"/>
      <c r="C23" s="243"/>
      <c r="D23" s="243"/>
      <c r="E23" s="243"/>
      <c r="F23" s="243"/>
      <c r="G23" s="243"/>
      <c r="H23" s="243"/>
      <c r="I23" s="243"/>
      <c r="J23" s="243"/>
      <c r="K23" s="243"/>
    </row>
    <row r="24" spans="1:11" ht="36.75" thickBot="1" x14ac:dyDescent="0.25">
      <c r="A24" s="18" t="s">
        <v>10</v>
      </c>
      <c r="B24" s="19" t="s">
        <v>11</v>
      </c>
      <c r="C24" s="20" t="s">
        <v>12</v>
      </c>
      <c r="D24" s="20" t="s">
        <v>13</v>
      </c>
      <c r="E24" s="20" t="s">
        <v>14</v>
      </c>
      <c r="F24" s="3"/>
      <c r="G24" s="3"/>
      <c r="H24" s="3"/>
      <c r="I24" s="3"/>
      <c r="J24" s="3"/>
      <c r="K24" s="3"/>
    </row>
    <row r="25" spans="1:11" ht="16.5" thickBot="1" x14ac:dyDescent="0.25">
      <c r="A25" s="21">
        <v>1</v>
      </c>
      <c r="B25" s="17" t="s">
        <v>29</v>
      </c>
      <c r="C25" s="17" t="s">
        <v>30</v>
      </c>
      <c r="D25" s="234">
        <v>3.9</v>
      </c>
      <c r="E25" s="17" t="s">
        <v>30</v>
      </c>
      <c r="F25" s="3"/>
      <c r="G25" s="3"/>
      <c r="H25" s="3"/>
      <c r="I25" s="3"/>
      <c r="J25" s="3"/>
      <c r="K25" s="3"/>
    </row>
    <row r="26" spans="1:11" ht="16.5" thickBot="1" x14ac:dyDescent="0.25">
      <c r="A26" s="13"/>
      <c r="B26" s="17" t="s">
        <v>26</v>
      </c>
      <c r="C26" s="15"/>
      <c r="D26" s="234"/>
      <c r="E26" s="15"/>
      <c r="F26" s="3"/>
      <c r="G26" s="3"/>
      <c r="H26" s="3"/>
      <c r="I26" s="3"/>
      <c r="J26" s="3"/>
      <c r="K26" s="3"/>
    </row>
    <row r="27" spans="1:11" ht="16.5" thickBot="1" x14ac:dyDescent="0.25">
      <c r="A27" s="21">
        <v>1.1000000000000001</v>
      </c>
      <c r="B27" s="17" t="s">
        <v>31</v>
      </c>
      <c r="C27" s="17" t="s">
        <v>30</v>
      </c>
      <c r="D27" s="234">
        <v>3.9</v>
      </c>
      <c r="E27" s="17" t="s">
        <v>30</v>
      </c>
      <c r="F27" s="3"/>
      <c r="G27" s="3"/>
      <c r="H27" s="3"/>
      <c r="I27" s="3"/>
      <c r="J27" s="3"/>
      <c r="K27" s="3"/>
    </row>
    <row r="28" spans="1:11" ht="16.5" thickBot="1" x14ac:dyDescent="0.25">
      <c r="A28" s="21">
        <v>1.2</v>
      </c>
      <c r="B28" s="17" t="s">
        <v>32</v>
      </c>
      <c r="C28" s="17" t="s">
        <v>30</v>
      </c>
      <c r="D28" s="234">
        <v>0</v>
      </c>
      <c r="E28" s="17" t="s">
        <v>30</v>
      </c>
      <c r="F28" s="3"/>
      <c r="G28" s="3"/>
      <c r="H28" s="3"/>
      <c r="I28" s="3"/>
      <c r="J28" s="3"/>
      <c r="K28" s="3"/>
    </row>
    <row r="29" spans="1:11" ht="91.5" customHeight="1" thickBot="1" x14ac:dyDescent="0.25">
      <c r="A29" s="244" t="s">
        <v>517</v>
      </c>
      <c r="B29" s="245"/>
      <c r="C29" s="245"/>
      <c r="D29" s="245"/>
      <c r="E29" s="246"/>
      <c r="F29" s="3"/>
      <c r="G29" s="3"/>
      <c r="H29" s="3"/>
      <c r="I29" s="3"/>
      <c r="J29" s="3"/>
      <c r="K29" s="3"/>
    </row>
    <row r="30" spans="1:11" ht="16.5" thickBot="1" x14ac:dyDescent="0.25">
      <c r="A30" s="21">
        <v>2</v>
      </c>
      <c r="B30" s="17" t="s">
        <v>34</v>
      </c>
      <c r="C30" s="11">
        <v>0</v>
      </c>
      <c r="D30" s="11">
        <v>0</v>
      </c>
      <c r="E30" s="11">
        <v>0</v>
      </c>
      <c r="F30" s="3"/>
      <c r="G30" s="3"/>
      <c r="H30" s="3"/>
      <c r="I30" s="3"/>
      <c r="J30" s="3"/>
      <c r="K30" s="3"/>
    </row>
    <row r="31" spans="1:11" ht="16.5" thickBot="1" x14ac:dyDescent="0.25">
      <c r="A31" s="13"/>
      <c r="B31" s="17" t="s">
        <v>26</v>
      </c>
      <c r="C31" s="11"/>
      <c r="D31" s="11"/>
      <c r="E31" s="11"/>
      <c r="F31" s="3"/>
      <c r="G31" s="3"/>
      <c r="H31" s="3"/>
      <c r="I31" s="3"/>
      <c r="J31" s="3"/>
      <c r="K31" s="3"/>
    </row>
    <row r="32" spans="1:11" ht="16.5" thickBot="1" x14ac:dyDescent="0.25">
      <c r="A32" s="21">
        <v>2.1</v>
      </c>
      <c r="B32" s="17" t="s">
        <v>31</v>
      </c>
      <c r="C32" s="11">
        <v>0</v>
      </c>
      <c r="D32" s="234">
        <v>0</v>
      </c>
      <c r="E32" s="11">
        <v>0</v>
      </c>
      <c r="F32" s="3"/>
      <c r="G32" s="3"/>
      <c r="H32" s="3"/>
      <c r="I32" s="3"/>
      <c r="J32" s="3"/>
      <c r="K32" s="3"/>
    </row>
    <row r="33" spans="1:11" ht="16.5" thickBot="1" x14ac:dyDescent="0.25">
      <c r="A33" s="21">
        <v>2.2000000000000002</v>
      </c>
      <c r="B33" s="17" t="s">
        <v>35</v>
      </c>
      <c r="C33" s="11"/>
      <c r="D33" s="11"/>
      <c r="E33" s="11">
        <v>0</v>
      </c>
      <c r="F33" s="3"/>
      <c r="G33" s="3"/>
      <c r="H33" s="3"/>
      <c r="I33" s="3"/>
      <c r="J33" s="3"/>
      <c r="K33" s="3"/>
    </row>
    <row r="34" spans="1:11" ht="16.5" thickBot="1" x14ac:dyDescent="0.25">
      <c r="A34" s="21">
        <v>2.2999999999999998</v>
      </c>
      <c r="B34" s="17" t="s">
        <v>36</v>
      </c>
      <c r="C34" s="11"/>
      <c r="D34" s="11"/>
      <c r="E34" s="11">
        <v>0</v>
      </c>
      <c r="F34" s="3"/>
      <c r="G34" s="3"/>
      <c r="H34" s="3"/>
      <c r="I34" s="3"/>
      <c r="J34" s="3"/>
      <c r="K34" s="3"/>
    </row>
    <row r="35" spans="1:11" ht="16.5" thickBot="1" x14ac:dyDescent="0.25">
      <c r="A35" s="21">
        <v>2.4</v>
      </c>
      <c r="B35" s="17" t="s">
        <v>37</v>
      </c>
      <c r="C35" s="11"/>
      <c r="D35" s="11"/>
      <c r="E35" s="11">
        <v>0</v>
      </c>
      <c r="F35" s="3"/>
      <c r="G35" s="3"/>
      <c r="H35" s="3"/>
      <c r="I35" s="3"/>
      <c r="J35" s="3"/>
      <c r="K35" s="3"/>
    </row>
    <row r="36" spans="1:11" ht="17.25" thickBot="1" x14ac:dyDescent="0.25">
      <c r="A36" s="244" t="s">
        <v>518</v>
      </c>
      <c r="B36" s="245"/>
      <c r="C36" s="245"/>
      <c r="D36" s="245"/>
      <c r="E36" s="246"/>
      <c r="F36" s="3"/>
      <c r="G36" s="3"/>
      <c r="H36" s="3"/>
      <c r="I36" s="3"/>
      <c r="J36" s="3"/>
      <c r="K36" s="3"/>
    </row>
    <row r="37" spans="1:11" ht="16.5" thickBot="1" x14ac:dyDescent="0.25">
      <c r="A37" s="21">
        <v>3</v>
      </c>
      <c r="B37" s="17" t="s">
        <v>39</v>
      </c>
      <c r="C37" s="17" t="s">
        <v>30</v>
      </c>
      <c r="D37" s="234">
        <v>0</v>
      </c>
      <c r="E37" s="17" t="s">
        <v>30</v>
      </c>
      <c r="F37" s="3"/>
      <c r="G37" s="3"/>
      <c r="H37" s="3"/>
      <c r="I37" s="3"/>
      <c r="J37" s="3"/>
      <c r="K37" s="3"/>
    </row>
    <row r="38" spans="1:11" ht="16.5" thickBot="1" x14ac:dyDescent="0.25">
      <c r="A38" s="13"/>
      <c r="B38" s="17" t="s">
        <v>26</v>
      </c>
      <c r="C38" s="15"/>
      <c r="D38" s="234"/>
      <c r="E38" s="15"/>
      <c r="F38" s="3"/>
      <c r="G38" s="3"/>
      <c r="H38" s="3"/>
      <c r="I38" s="3"/>
      <c r="J38" s="3"/>
      <c r="K38" s="3"/>
    </row>
    <row r="39" spans="1:11" ht="16.5" thickBot="1" x14ac:dyDescent="0.25">
      <c r="A39" s="21">
        <v>3.1</v>
      </c>
      <c r="B39" s="17" t="s">
        <v>31</v>
      </c>
      <c r="C39" s="17" t="s">
        <v>30</v>
      </c>
      <c r="D39" s="234">
        <v>0</v>
      </c>
      <c r="E39" s="17" t="s">
        <v>30</v>
      </c>
      <c r="F39" s="3"/>
      <c r="G39" s="3"/>
      <c r="H39" s="3"/>
      <c r="I39" s="3"/>
      <c r="J39" s="3"/>
      <c r="K39" s="3"/>
    </row>
    <row r="40" spans="1:11" ht="16.5" thickBot="1" x14ac:dyDescent="0.25">
      <c r="A40" s="21">
        <v>3.2</v>
      </c>
      <c r="B40" s="17" t="s">
        <v>37</v>
      </c>
      <c r="C40" s="17" t="s">
        <v>30</v>
      </c>
      <c r="D40" s="234"/>
      <c r="E40" s="17" t="s">
        <v>30</v>
      </c>
      <c r="F40" s="3"/>
      <c r="G40" s="3"/>
      <c r="H40" s="3"/>
      <c r="I40" s="3"/>
      <c r="J40" s="3"/>
      <c r="K40" s="3"/>
    </row>
    <row r="41" spans="1:11" ht="15" x14ac:dyDescent="0.2">
      <c r="A41" s="3"/>
      <c r="B41" s="3"/>
      <c r="C41" s="3"/>
      <c r="D41" s="3"/>
      <c r="E41" s="3"/>
      <c r="F41" s="3"/>
      <c r="G41" s="3"/>
      <c r="H41" s="3"/>
      <c r="I41" s="3"/>
      <c r="J41" s="3"/>
      <c r="K41" s="3"/>
    </row>
    <row r="42" spans="1:11" ht="16.5" thickBot="1" x14ac:dyDescent="0.25">
      <c r="A42" s="48" t="s">
        <v>40</v>
      </c>
      <c r="B42" s="48"/>
      <c r="C42" s="48"/>
      <c r="D42" s="48"/>
      <c r="E42" s="48"/>
      <c r="F42" s="48"/>
      <c r="G42" s="48"/>
      <c r="H42" s="48"/>
      <c r="I42" s="48"/>
      <c r="J42" s="48"/>
      <c r="K42" s="48"/>
    </row>
    <row r="43" spans="1:11" ht="30" customHeight="1" thickBot="1" x14ac:dyDescent="0.25">
      <c r="A43" s="247" t="s">
        <v>10</v>
      </c>
      <c r="B43" s="247" t="s">
        <v>11</v>
      </c>
      <c r="C43" s="105" t="s">
        <v>41</v>
      </c>
      <c r="D43" s="106"/>
      <c r="E43" s="107"/>
      <c r="F43" s="105" t="s">
        <v>42</v>
      </c>
      <c r="G43" s="106"/>
      <c r="H43" s="107"/>
      <c r="I43" s="105" t="s">
        <v>14</v>
      </c>
      <c r="J43" s="106"/>
      <c r="K43" s="107"/>
    </row>
    <row r="44" spans="1:11" ht="23.25" thickBot="1" x14ac:dyDescent="0.25">
      <c r="A44" s="248"/>
      <c r="B44" s="248"/>
      <c r="C44" s="7" t="s">
        <v>187</v>
      </c>
      <c r="D44" s="7" t="s">
        <v>44</v>
      </c>
      <c r="E44" s="7" t="s">
        <v>17</v>
      </c>
      <c r="F44" s="7" t="s">
        <v>188</v>
      </c>
      <c r="G44" s="7" t="s">
        <v>44</v>
      </c>
      <c r="H44" s="7" t="s">
        <v>17</v>
      </c>
      <c r="I44" s="7" t="s">
        <v>188</v>
      </c>
      <c r="J44" s="7" t="s">
        <v>189</v>
      </c>
      <c r="K44" s="7" t="s">
        <v>17</v>
      </c>
    </row>
    <row r="45" spans="1:11" ht="15" thickBot="1" x14ac:dyDescent="0.25">
      <c r="A45" s="160">
        <v>1</v>
      </c>
      <c r="B45" s="326" t="s">
        <v>45</v>
      </c>
      <c r="C45" s="253"/>
      <c r="D45" s="254"/>
      <c r="E45" s="255"/>
      <c r="F45" s="253"/>
      <c r="G45" s="254"/>
      <c r="H45" s="255"/>
      <c r="I45" s="253"/>
      <c r="J45" s="254"/>
      <c r="K45" s="255"/>
    </row>
    <row r="46" spans="1:11" ht="16.5" thickBot="1" x14ac:dyDescent="0.25">
      <c r="A46" s="327"/>
      <c r="B46" s="341" t="s">
        <v>238</v>
      </c>
      <c r="C46" s="34">
        <v>1</v>
      </c>
      <c r="D46" s="34"/>
      <c r="E46" s="38">
        <v>1</v>
      </c>
      <c r="F46" s="34">
        <v>1</v>
      </c>
      <c r="G46" s="34"/>
      <c r="H46" s="38">
        <v>1</v>
      </c>
      <c r="I46" s="34">
        <v>0</v>
      </c>
      <c r="J46" s="34">
        <v>0</v>
      </c>
      <c r="K46" s="38">
        <v>0</v>
      </c>
    </row>
    <row r="47" spans="1:11" ht="16.5" thickBot="1" x14ac:dyDescent="0.25">
      <c r="A47" s="327"/>
      <c r="B47" s="16" t="s">
        <v>519</v>
      </c>
      <c r="C47" s="34">
        <v>1</v>
      </c>
      <c r="D47" s="34"/>
      <c r="E47" s="38">
        <v>1</v>
      </c>
      <c r="F47" s="34">
        <v>1</v>
      </c>
      <c r="G47" s="34"/>
      <c r="H47" s="38">
        <v>1</v>
      </c>
      <c r="I47" s="34">
        <v>0</v>
      </c>
      <c r="J47" s="34">
        <v>0</v>
      </c>
      <c r="K47" s="38">
        <v>0</v>
      </c>
    </row>
    <row r="48" spans="1:11" ht="16.5" thickBot="1" x14ac:dyDescent="0.25">
      <c r="A48" s="327"/>
      <c r="B48" s="16" t="s">
        <v>241</v>
      </c>
      <c r="C48" s="34">
        <v>5</v>
      </c>
      <c r="D48" s="34"/>
      <c r="E48" s="38">
        <v>5</v>
      </c>
      <c r="F48" s="34">
        <v>4</v>
      </c>
      <c r="G48" s="34"/>
      <c r="H48" s="38">
        <v>4</v>
      </c>
      <c r="I48" s="34">
        <v>-1</v>
      </c>
      <c r="J48" s="34">
        <v>0</v>
      </c>
      <c r="K48" s="38">
        <v>-1</v>
      </c>
    </row>
    <row r="49" spans="1:11" ht="16.5" thickBot="1" x14ac:dyDescent="0.25">
      <c r="A49" s="327"/>
      <c r="B49" s="16" t="s">
        <v>309</v>
      </c>
      <c r="C49" s="34">
        <v>5</v>
      </c>
      <c r="D49" s="34"/>
      <c r="E49" s="38">
        <v>5</v>
      </c>
      <c r="F49" s="34">
        <v>4</v>
      </c>
      <c r="G49" s="34"/>
      <c r="H49" s="38">
        <v>4</v>
      </c>
      <c r="I49" s="34">
        <v>-1</v>
      </c>
      <c r="J49" s="34">
        <v>0</v>
      </c>
      <c r="K49" s="38">
        <v>-1</v>
      </c>
    </row>
    <row r="50" spans="1:11" ht="16.5" thickBot="1" x14ac:dyDescent="0.25">
      <c r="A50" s="327"/>
      <c r="B50" s="16" t="s">
        <v>520</v>
      </c>
      <c r="C50" s="34">
        <v>5</v>
      </c>
      <c r="D50" s="34"/>
      <c r="E50" s="38">
        <v>5</v>
      </c>
      <c r="F50" s="34">
        <v>4</v>
      </c>
      <c r="G50" s="34"/>
      <c r="H50" s="38">
        <v>4</v>
      </c>
      <c r="I50" s="34">
        <v>-1</v>
      </c>
      <c r="J50" s="34">
        <v>0</v>
      </c>
      <c r="K50" s="38">
        <v>-1</v>
      </c>
    </row>
    <row r="51" spans="1:11" ht="48" thickBot="1" x14ac:dyDescent="0.25">
      <c r="A51" s="327"/>
      <c r="B51" s="16" t="s">
        <v>521</v>
      </c>
      <c r="C51" s="34">
        <v>1308.0999999999999</v>
      </c>
      <c r="D51" s="34"/>
      <c r="E51" s="38">
        <v>1308.0999999999999</v>
      </c>
      <c r="F51" s="34">
        <v>1286.4000000000001</v>
      </c>
      <c r="G51" s="34"/>
      <c r="H51" s="38">
        <v>1286.4000000000001</v>
      </c>
      <c r="I51" s="34">
        <v>-21.7</v>
      </c>
      <c r="J51" s="34">
        <v>0</v>
      </c>
      <c r="K51" s="38">
        <v>-21.7</v>
      </c>
    </row>
    <row r="52" spans="1:11" ht="56.25" customHeight="1" thickBot="1" x14ac:dyDescent="0.25">
      <c r="A52" s="345" t="s">
        <v>522</v>
      </c>
      <c r="B52" s="346"/>
      <c r="C52" s="346"/>
      <c r="D52" s="346"/>
      <c r="E52" s="346"/>
      <c r="F52" s="346"/>
      <c r="G52" s="346"/>
      <c r="H52" s="346"/>
      <c r="I52" s="346"/>
      <c r="J52" s="346"/>
      <c r="K52" s="347"/>
    </row>
    <row r="53" spans="1:11" ht="15" thickBot="1" x14ac:dyDescent="0.25">
      <c r="A53" s="160">
        <v>2</v>
      </c>
      <c r="B53" s="326" t="s">
        <v>55</v>
      </c>
      <c r="C53" s="253"/>
      <c r="D53" s="254"/>
      <c r="E53" s="255"/>
      <c r="F53" s="253"/>
      <c r="G53" s="254"/>
      <c r="H53" s="255"/>
      <c r="I53" s="253"/>
      <c r="J53" s="254"/>
      <c r="K53" s="255"/>
    </row>
    <row r="54" spans="1:11" ht="32.25" thickBot="1" x14ac:dyDescent="0.25">
      <c r="A54" s="330"/>
      <c r="B54" s="341" t="s">
        <v>523</v>
      </c>
      <c r="C54" s="34">
        <v>6</v>
      </c>
      <c r="D54" s="34"/>
      <c r="E54" s="38">
        <v>6</v>
      </c>
      <c r="F54" s="34">
        <v>6</v>
      </c>
      <c r="G54" s="34"/>
      <c r="H54" s="38">
        <v>6</v>
      </c>
      <c r="I54" s="34">
        <v>0</v>
      </c>
      <c r="J54" s="34">
        <v>0</v>
      </c>
      <c r="K54" s="38">
        <v>0</v>
      </c>
    </row>
    <row r="55" spans="1:11" ht="16.5" thickBot="1" x14ac:dyDescent="0.25">
      <c r="A55" s="330"/>
      <c r="B55" s="16" t="s">
        <v>524</v>
      </c>
      <c r="C55" s="34">
        <v>1.1000000000000001</v>
      </c>
      <c r="D55" s="34"/>
      <c r="E55" s="38">
        <v>1.1000000000000001</v>
      </c>
      <c r="F55" s="34">
        <v>1.1000000000000001</v>
      </c>
      <c r="G55" s="34"/>
      <c r="H55" s="38">
        <v>1.1000000000000001</v>
      </c>
      <c r="I55" s="34">
        <v>0</v>
      </c>
      <c r="J55" s="34">
        <v>0</v>
      </c>
      <c r="K55" s="38">
        <v>0</v>
      </c>
    </row>
    <row r="56" spans="1:11" ht="17.25" thickBot="1" x14ac:dyDescent="0.25">
      <c r="A56" s="256" t="s">
        <v>74</v>
      </c>
      <c r="B56" s="257"/>
      <c r="C56" s="257"/>
      <c r="D56" s="257"/>
      <c r="E56" s="257"/>
      <c r="F56" s="257"/>
      <c r="G56" s="257"/>
      <c r="H56" s="257"/>
      <c r="I56" s="257"/>
      <c r="J56" s="257"/>
      <c r="K56" s="258"/>
    </row>
    <row r="57" spans="1:11" ht="15" thickBot="1" x14ac:dyDescent="0.25">
      <c r="A57" s="160">
        <v>3</v>
      </c>
      <c r="B57" s="161" t="s">
        <v>62</v>
      </c>
      <c r="C57" s="253"/>
      <c r="D57" s="254"/>
      <c r="E57" s="255"/>
      <c r="F57" s="253"/>
      <c r="G57" s="254"/>
      <c r="H57" s="255"/>
      <c r="I57" s="253"/>
      <c r="J57" s="254"/>
      <c r="K57" s="255"/>
    </row>
    <row r="58" spans="1:11" ht="32.25" thickBot="1" x14ac:dyDescent="0.25">
      <c r="A58" s="163"/>
      <c r="B58" s="14" t="s">
        <v>525</v>
      </c>
      <c r="C58" s="34">
        <v>261.60000000000002</v>
      </c>
      <c r="D58" s="34"/>
      <c r="E58" s="38">
        <v>261.60000000000002</v>
      </c>
      <c r="F58" s="34">
        <v>321.60000000000002</v>
      </c>
      <c r="G58" s="34">
        <v>1</v>
      </c>
      <c r="H58" s="38">
        <v>322.60000000000002</v>
      </c>
      <c r="I58" s="34">
        <v>60</v>
      </c>
      <c r="J58" s="34">
        <v>1</v>
      </c>
      <c r="K58" s="38">
        <v>61</v>
      </c>
    </row>
    <row r="59" spans="1:11" ht="56.25" customHeight="1" thickBot="1" x14ac:dyDescent="0.25">
      <c r="A59" s="345" t="s">
        <v>526</v>
      </c>
      <c r="B59" s="346"/>
      <c r="C59" s="346"/>
      <c r="D59" s="346"/>
      <c r="E59" s="346"/>
      <c r="F59" s="346"/>
      <c r="G59" s="346"/>
      <c r="H59" s="346"/>
      <c r="I59" s="346"/>
      <c r="J59" s="346"/>
      <c r="K59" s="347"/>
    </row>
    <row r="60" spans="1:11" ht="15" thickBot="1" x14ac:dyDescent="0.25">
      <c r="A60" s="163">
        <v>4</v>
      </c>
      <c r="B60" s="161" t="s">
        <v>70</v>
      </c>
      <c r="C60" s="253"/>
      <c r="D60" s="254"/>
      <c r="E60" s="255"/>
      <c r="F60" s="253"/>
      <c r="G60" s="254"/>
      <c r="H60" s="255"/>
      <c r="I60" s="253"/>
      <c r="J60" s="254"/>
      <c r="K60" s="255"/>
    </row>
    <row r="61" spans="1:11" ht="16.5" thickBot="1" x14ac:dyDescent="0.25">
      <c r="A61" s="163"/>
      <c r="B61" s="14" t="s">
        <v>527</v>
      </c>
      <c r="C61" s="34">
        <v>100</v>
      </c>
      <c r="D61" s="34"/>
      <c r="E61" s="38">
        <v>100</v>
      </c>
      <c r="F61" s="34">
        <v>100</v>
      </c>
      <c r="G61" s="34"/>
      <c r="H61" s="38">
        <v>100</v>
      </c>
      <c r="I61" s="34">
        <v>0</v>
      </c>
      <c r="J61" s="34">
        <v>0</v>
      </c>
      <c r="K61" s="38">
        <v>0</v>
      </c>
    </row>
    <row r="62" spans="1:11" ht="15" thickBot="1" x14ac:dyDescent="0.25">
      <c r="A62" s="259" t="s">
        <v>528</v>
      </c>
      <c r="B62" s="260"/>
      <c r="C62" s="260"/>
      <c r="D62" s="260"/>
      <c r="E62" s="260"/>
      <c r="F62" s="260"/>
      <c r="G62" s="260"/>
      <c r="H62" s="260"/>
      <c r="I62" s="260"/>
      <c r="J62" s="260"/>
      <c r="K62" s="261"/>
    </row>
    <row r="63" spans="1:11" ht="28.5" customHeight="1" thickBot="1" x14ac:dyDescent="0.25">
      <c r="A63" s="260" t="s">
        <v>76</v>
      </c>
      <c r="B63" s="260"/>
      <c r="C63" s="260"/>
      <c r="D63" s="260"/>
      <c r="E63" s="260"/>
      <c r="F63" s="260"/>
      <c r="G63" s="260"/>
      <c r="H63" s="260"/>
      <c r="I63" s="260"/>
      <c r="J63" s="260"/>
      <c r="K63" s="260"/>
    </row>
    <row r="64" spans="1:11" ht="19.5" thickBot="1" x14ac:dyDescent="0.25">
      <c r="A64" s="210" t="s">
        <v>273</v>
      </c>
      <c r="B64" s="96"/>
      <c r="C64" s="96"/>
      <c r="D64" s="96"/>
      <c r="E64" s="96"/>
      <c r="F64" s="96"/>
      <c r="G64" s="96"/>
      <c r="H64" s="96"/>
      <c r="I64" s="96"/>
      <c r="J64" s="96"/>
      <c r="K64" s="211"/>
    </row>
    <row r="65" spans="1:11" ht="14.25" customHeight="1" x14ac:dyDescent="0.2">
      <c r="A65" s="178" t="s">
        <v>81</v>
      </c>
      <c r="B65" s="178"/>
      <c r="C65" s="178"/>
      <c r="D65" s="178"/>
      <c r="E65" s="178"/>
      <c r="F65" s="178"/>
      <c r="G65" s="178"/>
      <c r="H65" s="178"/>
      <c r="I65" s="178"/>
      <c r="J65" s="178"/>
      <c r="K65" s="178"/>
    </row>
    <row r="66" spans="1:11" ht="18.75" customHeight="1" x14ac:dyDescent="0.2">
      <c r="A66" s="84" t="s">
        <v>529</v>
      </c>
      <c r="B66" s="84"/>
      <c r="C66" s="84"/>
      <c r="D66" s="84"/>
      <c r="E66" s="84"/>
      <c r="F66" s="84"/>
      <c r="G66" s="84"/>
      <c r="H66" s="84"/>
      <c r="I66" s="84"/>
      <c r="J66" s="84"/>
      <c r="K66" s="84"/>
    </row>
    <row r="67" spans="1:11" ht="16.5" thickBot="1" x14ac:dyDescent="0.25">
      <c r="A67" s="48" t="s">
        <v>83</v>
      </c>
      <c r="B67" s="48"/>
      <c r="C67" s="48"/>
      <c r="D67" s="48"/>
      <c r="E67" s="48"/>
      <c r="F67" s="48"/>
      <c r="G67" s="48"/>
      <c r="H67" s="48"/>
      <c r="I67" s="48"/>
      <c r="J67" s="48"/>
      <c r="K67" s="48"/>
    </row>
    <row r="68" spans="1:11" ht="15.75" thickBot="1" x14ac:dyDescent="0.25">
      <c r="A68" s="247" t="s">
        <v>10</v>
      </c>
      <c r="B68" s="247" t="s">
        <v>11</v>
      </c>
      <c r="C68" s="250" t="s">
        <v>84</v>
      </c>
      <c r="D68" s="249"/>
      <c r="E68" s="262"/>
      <c r="F68" s="250" t="s">
        <v>85</v>
      </c>
      <c r="G68" s="249"/>
      <c r="H68" s="262"/>
      <c r="I68" s="250" t="s">
        <v>86</v>
      </c>
      <c r="J68" s="249"/>
      <c r="K68" s="262"/>
    </row>
    <row r="69" spans="1:11" ht="23.25" thickBot="1" x14ac:dyDescent="0.25">
      <c r="A69" s="248"/>
      <c r="B69" s="248"/>
      <c r="C69" s="7" t="s">
        <v>15</v>
      </c>
      <c r="D69" s="7" t="s">
        <v>16</v>
      </c>
      <c r="E69" s="7" t="s">
        <v>17</v>
      </c>
      <c r="F69" s="7" t="s">
        <v>15</v>
      </c>
      <c r="G69" s="7" t="s">
        <v>16</v>
      </c>
      <c r="H69" s="7" t="s">
        <v>17</v>
      </c>
      <c r="I69" s="7" t="s">
        <v>15</v>
      </c>
      <c r="J69" s="7" t="s">
        <v>16</v>
      </c>
      <c r="K69" s="7" t="s">
        <v>17</v>
      </c>
    </row>
    <row r="70" spans="1:11" ht="16.5" thickBot="1" x14ac:dyDescent="0.25">
      <c r="A70" s="13"/>
      <c r="B70" s="17" t="s">
        <v>21</v>
      </c>
      <c r="C70" s="34">
        <v>1197.7</v>
      </c>
      <c r="D70" s="34">
        <v>13.3</v>
      </c>
      <c r="E70" s="34">
        <v>1211</v>
      </c>
      <c r="F70" s="34">
        <v>1286.4000000000001</v>
      </c>
      <c r="G70" s="34">
        <v>3.9</v>
      </c>
      <c r="H70" s="34">
        <v>1290.3</v>
      </c>
      <c r="I70" s="31">
        <v>7.4</v>
      </c>
      <c r="J70" s="31">
        <v>-70.7</v>
      </c>
      <c r="K70" s="32">
        <v>6.5</v>
      </c>
    </row>
    <row r="71" spans="1:11" ht="15" thickBot="1" x14ac:dyDescent="0.25">
      <c r="A71" s="181" t="s">
        <v>87</v>
      </c>
      <c r="B71" s="181"/>
      <c r="C71" s="181"/>
      <c r="D71" s="181"/>
      <c r="E71" s="181"/>
      <c r="F71" s="181"/>
      <c r="G71" s="181"/>
      <c r="H71" s="181"/>
      <c r="I71" s="181"/>
      <c r="J71" s="181"/>
      <c r="K71" s="181"/>
    </row>
    <row r="72" spans="1:11" ht="75" customHeight="1" thickBot="1" x14ac:dyDescent="0.25">
      <c r="A72" s="72" t="s">
        <v>530</v>
      </c>
      <c r="B72" s="73"/>
      <c r="C72" s="73"/>
      <c r="D72" s="73"/>
      <c r="E72" s="73"/>
      <c r="F72" s="73"/>
      <c r="G72" s="73"/>
      <c r="H72" s="73"/>
      <c r="I72" s="73"/>
      <c r="J72" s="73"/>
      <c r="K72" s="74"/>
    </row>
    <row r="73" spans="1:11" ht="15.75" thickBot="1" x14ac:dyDescent="0.25">
      <c r="A73" s="13"/>
      <c r="B73" s="17" t="s">
        <v>26</v>
      </c>
      <c r="C73" s="15"/>
      <c r="D73" s="15"/>
      <c r="E73" s="15"/>
      <c r="F73" s="15"/>
      <c r="G73" s="15"/>
      <c r="H73" s="15"/>
      <c r="I73" s="241"/>
      <c r="J73" s="241"/>
      <c r="K73" s="241"/>
    </row>
    <row r="74" spans="1:11" ht="32.25" thickBot="1" x14ac:dyDescent="0.25">
      <c r="A74" s="13"/>
      <c r="B74" s="14" t="s">
        <v>516</v>
      </c>
      <c r="C74" s="34">
        <v>1197.7</v>
      </c>
      <c r="D74" s="34">
        <v>13.3</v>
      </c>
      <c r="E74" s="38">
        <v>1211</v>
      </c>
      <c r="F74" s="34">
        <v>1286.4000000000001</v>
      </c>
      <c r="G74" s="34">
        <v>3.9</v>
      </c>
      <c r="H74" s="38">
        <v>1290.3</v>
      </c>
      <c r="I74" s="31">
        <v>7.4</v>
      </c>
      <c r="J74" s="31">
        <v>-70.7</v>
      </c>
      <c r="K74" s="32">
        <v>6.5</v>
      </c>
    </row>
    <row r="75" spans="1:11" ht="28.5" customHeight="1" thickBot="1" x14ac:dyDescent="0.25">
      <c r="A75" s="180" t="s">
        <v>396</v>
      </c>
      <c r="B75" s="181"/>
      <c r="C75" s="181"/>
      <c r="D75" s="181"/>
      <c r="E75" s="181"/>
      <c r="F75" s="181"/>
      <c r="G75" s="181"/>
      <c r="H75" s="181"/>
      <c r="I75" s="181"/>
      <c r="J75" s="181"/>
      <c r="K75" s="348"/>
    </row>
    <row r="76" spans="1:11" ht="75" customHeight="1" thickBot="1" x14ac:dyDescent="0.25">
      <c r="A76" s="72" t="s">
        <v>531</v>
      </c>
      <c r="B76" s="73"/>
      <c r="C76" s="73"/>
      <c r="D76" s="73"/>
      <c r="E76" s="73"/>
      <c r="F76" s="73"/>
      <c r="G76" s="73"/>
      <c r="H76" s="73"/>
      <c r="I76" s="73"/>
      <c r="J76" s="73"/>
      <c r="K76" s="74"/>
    </row>
    <row r="77" spans="1:11" ht="15" thickBot="1" x14ac:dyDescent="0.25">
      <c r="A77" s="160">
        <v>1</v>
      </c>
      <c r="B77" s="161" t="s">
        <v>45</v>
      </c>
      <c r="C77" s="162"/>
      <c r="D77" s="162"/>
      <c r="E77" s="162"/>
      <c r="F77" s="162"/>
      <c r="G77" s="162"/>
      <c r="H77" s="162"/>
      <c r="I77" s="162"/>
      <c r="J77" s="162"/>
      <c r="K77" s="162"/>
    </row>
    <row r="78" spans="1:11" ht="16.5" thickBot="1" x14ac:dyDescent="0.25">
      <c r="A78" s="163"/>
      <c r="B78" s="14" t="s">
        <v>238</v>
      </c>
      <c r="C78" s="34">
        <v>1</v>
      </c>
      <c r="D78" s="34" t="s">
        <v>92</v>
      </c>
      <c r="E78" s="38">
        <v>1</v>
      </c>
      <c r="F78" s="34">
        <v>1</v>
      </c>
      <c r="G78" s="34" t="s">
        <v>92</v>
      </c>
      <c r="H78" s="38">
        <v>1</v>
      </c>
      <c r="I78" s="31">
        <v>0</v>
      </c>
      <c r="J78" s="31" t="s">
        <v>92</v>
      </c>
      <c r="K78" s="32">
        <v>0</v>
      </c>
    </row>
    <row r="79" spans="1:11" ht="16.5" thickBot="1" x14ac:dyDescent="0.25">
      <c r="A79" s="163"/>
      <c r="B79" s="14" t="s">
        <v>519</v>
      </c>
      <c r="C79" s="34">
        <v>1</v>
      </c>
      <c r="D79" s="34" t="s">
        <v>92</v>
      </c>
      <c r="E79" s="38">
        <v>1</v>
      </c>
      <c r="F79" s="34">
        <v>1</v>
      </c>
      <c r="G79" s="34" t="s">
        <v>92</v>
      </c>
      <c r="H79" s="38">
        <v>1</v>
      </c>
      <c r="I79" s="31">
        <v>0</v>
      </c>
      <c r="J79" s="31" t="s">
        <v>92</v>
      </c>
      <c r="K79" s="32">
        <v>0</v>
      </c>
    </row>
    <row r="80" spans="1:11" ht="16.5" thickBot="1" x14ac:dyDescent="0.25">
      <c r="A80" s="163"/>
      <c r="B80" s="14" t="s">
        <v>241</v>
      </c>
      <c r="C80" s="34">
        <v>5</v>
      </c>
      <c r="D80" s="34" t="s">
        <v>92</v>
      </c>
      <c r="E80" s="38">
        <v>5</v>
      </c>
      <c r="F80" s="34">
        <v>4</v>
      </c>
      <c r="G80" s="34" t="s">
        <v>92</v>
      </c>
      <c r="H80" s="38">
        <v>4</v>
      </c>
      <c r="I80" s="31">
        <v>-20</v>
      </c>
      <c r="J80" s="31" t="s">
        <v>92</v>
      </c>
      <c r="K80" s="32">
        <v>-20</v>
      </c>
    </row>
    <row r="81" spans="1:11" ht="16.5" thickBot="1" x14ac:dyDescent="0.25">
      <c r="A81" s="163"/>
      <c r="B81" s="14" t="s">
        <v>309</v>
      </c>
      <c r="C81" s="34">
        <v>5</v>
      </c>
      <c r="D81" s="34" t="s">
        <v>92</v>
      </c>
      <c r="E81" s="38">
        <v>5</v>
      </c>
      <c r="F81" s="34">
        <v>4</v>
      </c>
      <c r="G81" s="34" t="s">
        <v>92</v>
      </c>
      <c r="H81" s="38">
        <v>4</v>
      </c>
      <c r="I81" s="31">
        <v>-20</v>
      </c>
      <c r="J81" s="31" t="s">
        <v>92</v>
      </c>
      <c r="K81" s="32">
        <v>-20</v>
      </c>
    </row>
    <row r="82" spans="1:11" ht="16.5" thickBot="1" x14ac:dyDescent="0.25">
      <c r="A82" s="163"/>
      <c r="B82" s="14" t="s">
        <v>520</v>
      </c>
      <c r="C82" s="34">
        <v>5</v>
      </c>
      <c r="D82" s="34" t="s">
        <v>92</v>
      </c>
      <c r="E82" s="38">
        <v>5</v>
      </c>
      <c r="F82" s="34">
        <v>4</v>
      </c>
      <c r="G82" s="34" t="s">
        <v>92</v>
      </c>
      <c r="H82" s="38">
        <v>4</v>
      </c>
      <c r="I82" s="31">
        <v>-20</v>
      </c>
      <c r="J82" s="31" t="s">
        <v>92</v>
      </c>
      <c r="K82" s="32">
        <v>-20</v>
      </c>
    </row>
    <row r="83" spans="1:11" ht="48" thickBot="1" x14ac:dyDescent="0.25">
      <c r="A83" s="13"/>
      <c r="B83" s="14" t="s">
        <v>532</v>
      </c>
      <c r="C83" s="34">
        <v>1197.7</v>
      </c>
      <c r="D83" s="34" t="s">
        <v>92</v>
      </c>
      <c r="E83" s="38">
        <v>1197.7</v>
      </c>
      <c r="F83" s="34">
        <v>1286.4000000000001</v>
      </c>
      <c r="G83" s="34" t="s">
        <v>92</v>
      </c>
      <c r="H83" s="38">
        <v>1286.4000000000001</v>
      </c>
      <c r="I83" s="31">
        <v>7.4</v>
      </c>
      <c r="J83" s="31" t="s">
        <v>92</v>
      </c>
      <c r="K83" s="32">
        <v>7.4</v>
      </c>
    </row>
    <row r="84" spans="1:11" ht="16.5" thickBot="1" x14ac:dyDescent="0.25">
      <c r="A84" s="160">
        <v>2</v>
      </c>
      <c r="B84" s="161" t="s">
        <v>55</v>
      </c>
      <c r="C84" s="34"/>
      <c r="D84" s="34"/>
      <c r="E84" s="34"/>
      <c r="F84" s="34"/>
      <c r="G84" s="34"/>
      <c r="H84" s="34"/>
      <c r="I84" s="34"/>
      <c r="J84" s="34"/>
      <c r="K84" s="34"/>
    </row>
    <row r="85" spans="1:11" ht="32.25" thickBot="1" x14ac:dyDescent="0.25">
      <c r="A85" s="13"/>
      <c r="B85" s="14" t="s">
        <v>523</v>
      </c>
      <c r="C85" s="34">
        <v>6</v>
      </c>
      <c r="D85" s="34" t="s">
        <v>92</v>
      </c>
      <c r="E85" s="38">
        <v>6</v>
      </c>
      <c r="F85" s="34">
        <v>6</v>
      </c>
      <c r="G85" s="34" t="s">
        <v>92</v>
      </c>
      <c r="H85" s="38">
        <v>6</v>
      </c>
      <c r="I85" s="31">
        <v>0</v>
      </c>
      <c r="J85" s="31" t="s">
        <v>92</v>
      </c>
      <c r="K85" s="32">
        <v>0</v>
      </c>
    </row>
    <row r="86" spans="1:11" ht="16.5" thickBot="1" x14ac:dyDescent="0.25">
      <c r="A86" s="13"/>
      <c r="B86" s="14" t="s">
        <v>524</v>
      </c>
      <c r="C86" s="34">
        <v>1.2</v>
      </c>
      <c r="D86" s="34" t="s">
        <v>92</v>
      </c>
      <c r="E86" s="38">
        <v>1.2</v>
      </c>
      <c r="F86" s="34">
        <v>1.1000000000000001</v>
      </c>
      <c r="G86" s="34" t="s">
        <v>92</v>
      </c>
      <c r="H86" s="38">
        <v>1.1000000000000001</v>
      </c>
      <c r="I86" s="31">
        <v>-8.3000000000000007</v>
      </c>
      <c r="J86" s="31" t="s">
        <v>92</v>
      </c>
      <c r="K86" s="32">
        <v>-8.3000000000000007</v>
      </c>
    </row>
    <row r="87" spans="1:11" ht="16.5" thickBot="1" x14ac:dyDescent="0.25">
      <c r="A87" s="160">
        <v>3</v>
      </c>
      <c r="B87" s="161" t="s">
        <v>62</v>
      </c>
      <c r="C87" s="34"/>
      <c r="D87" s="34"/>
      <c r="E87" s="34"/>
      <c r="F87" s="34"/>
      <c r="G87" s="34"/>
      <c r="H87" s="34"/>
      <c r="I87" s="34"/>
      <c r="J87" s="34"/>
      <c r="K87" s="34"/>
    </row>
    <row r="88" spans="1:11" ht="32.25" thickBot="1" x14ac:dyDescent="0.25">
      <c r="A88" s="13"/>
      <c r="B88" s="14" t="s">
        <v>533</v>
      </c>
      <c r="C88" s="34">
        <v>239.5</v>
      </c>
      <c r="D88" s="34">
        <v>2.7</v>
      </c>
      <c r="E88" s="38">
        <v>242.2</v>
      </c>
      <c r="F88" s="34">
        <v>321.60000000000002</v>
      </c>
      <c r="G88" s="34">
        <v>1</v>
      </c>
      <c r="H88" s="38">
        <v>322.60000000000002</v>
      </c>
      <c r="I88" s="31">
        <v>34.299999999999997</v>
      </c>
      <c r="J88" s="31">
        <v>-63</v>
      </c>
      <c r="K88" s="32">
        <v>33.200000000000003</v>
      </c>
    </row>
    <row r="89" spans="1:11" ht="16.5" thickBot="1" x14ac:dyDescent="0.25">
      <c r="A89" s="163">
        <v>4</v>
      </c>
      <c r="B89" s="161" t="s">
        <v>70</v>
      </c>
      <c r="C89" s="34"/>
      <c r="D89" s="34"/>
      <c r="E89" s="34"/>
      <c r="F89" s="34"/>
      <c r="G89" s="34"/>
      <c r="H89" s="34"/>
      <c r="I89" s="34"/>
      <c r="J89" s="34"/>
      <c r="K89" s="34"/>
    </row>
    <row r="90" spans="1:11" ht="16.5" thickBot="1" x14ac:dyDescent="0.25">
      <c r="A90" s="13"/>
      <c r="B90" s="14" t="s">
        <v>527</v>
      </c>
      <c r="C90" s="34">
        <v>100</v>
      </c>
      <c r="D90" s="34" t="s">
        <v>92</v>
      </c>
      <c r="E90" s="38">
        <v>100</v>
      </c>
      <c r="F90" s="34">
        <v>100</v>
      </c>
      <c r="G90" s="34"/>
      <c r="H90" s="38">
        <v>100</v>
      </c>
      <c r="I90" s="31">
        <v>0</v>
      </c>
      <c r="J90" s="31" t="s">
        <v>92</v>
      </c>
      <c r="K90" s="32">
        <v>0</v>
      </c>
    </row>
    <row r="91" spans="1:11" ht="15" thickBot="1" x14ac:dyDescent="0.25">
      <c r="A91" s="180" t="s">
        <v>93</v>
      </c>
      <c r="B91" s="181"/>
      <c r="C91" s="181"/>
      <c r="D91" s="181"/>
      <c r="E91" s="181"/>
      <c r="F91" s="181"/>
      <c r="G91" s="181"/>
      <c r="H91" s="181"/>
      <c r="I91" s="181"/>
      <c r="J91" s="181"/>
      <c r="K91" s="182"/>
    </row>
    <row r="92" spans="1:11" ht="18.75" customHeight="1" x14ac:dyDescent="0.2">
      <c r="A92" s="76" t="s">
        <v>534</v>
      </c>
      <c r="B92" s="77"/>
      <c r="C92" s="77"/>
      <c r="D92" s="77"/>
      <c r="E92" s="77"/>
      <c r="F92" s="77"/>
      <c r="G92" s="77"/>
      <c r="H92" s="77"/>
      <c r="I92" s="77"/>
      <c r="J92" s="77"/>
      <c r="K92" s="78"/>
    </row>
    <row r="93" spans="1:11" ht="56.25" customHeight="1" thickBot="1" x14ac:dyDescent="0.25">
      <c r="A93" s="71" t="s">
        <v>535</v>
      </c>
      <c r="B93" s="56"/>
      <c r="C93" s="56"/>
      <c r="D93" s="56"/>
      <c r="E93" s="56"/>
      <c r="F93" s="56"/>
      <c r="G93" s="56"/>
      <c r="H93" s="56"/>
      <c r="I93" s="56"/>
      <c r="J93" s="56"/>
      <c r="K93" s="79"/>
    </row>
    <row r="94" spans="1:11" ht="15" thickBot="1" x14ac:dyDescent="0.25">
      <c r="A94" s="180" t="s">
        <v>81</v>
      </c>
      <c r="B94" s="181"/>
      <c r="C94" s="181"/>
      <c r="D94" s="181"/>
      <c r="E94" s="181"/>
      <c r="F94" s="181"/>
      <c r="G94" s="181"/>
      <c r="H94" s="181"/>
      <c r="I94" s="181"/>
      <c r="J94" s="181"/>
      <c r="K94" s="182"/>
    </row>
    <row r="95" spans="1:11" ht="37.5" customHeight="1" x14ac:dyDescent="0.2">
      <c r="A95" s="99" t="s">
        <v>97</v>
      </c>
      <c r="B95" s="99"/>
      <c r="C95" s="99"/>
      <c r="D95" s="99"/>
      <c r="E95" s="99"/>
      <c r="F95" s="99"/>
      <c r="G95" s="99"/>
      <c r="H95" s="99"/>
      <c r="I95" s="99"/>
      <c r="J95" s="99"/>
      <c r="K95" s="99"/>
    </row>
    <row r="96" spans="1:11" ht="16.5" thickBot="1" x14ac:dyDescent="0.25">
      <c r="A96" s="47" t="s">
        <v>209</v>
      </c>
      <c r="B96" s="47"/>
      <c r="C96" s="47"/>
      <c r="D96" s="47"/>
      <c r="E96" s="47"/>
      <c r="F96" s="47"/>
      <c r="G96" s="47"/>
      <c r="H96" s="47"/>
      <c r="I96" s="47"/>
      <c r="J96" s="47"/>
      <c r="K96" s="47"/>
    </row>
    <row r="97" spans="1:11" ht="72.75" thickBot="1" x14ac:dyDescent="0.25">
      <c r="A97" s="18" t="s">
        <v>99</v>
      </c>
      <c r="B97" s="19" t="s">
        <v>11</v>
      </c>
      <c r="C97" s="20" t="s">
        <v>100</v>
      </c>
      <c r="D97" s="20" t="s">
        <v>101</v>
      </c>
      <c r="E97" s="20" t="s">
        <v>102</v>
      </c>
      <c r="F97" s="20" t="s">
        <v>14</v>
      </c>
      <c r="G97" s="20" t="s">
        <v>103</v>
      </c>
      <c r="H97" s="20" t="s">
        <v>104</v>
      </c>
      <c r="I97" s="3"/>
      <c r="J97" s="3"/>
      <c r="K97" s="3"/>
    </row>
    <row r="98" spans="1:11" ht="15.75" thickBot="1" x14ac:dyDescent="0.25">
      <c r="A98" s="21">
        <v>1</v>
      </c>
      <c r="B98" s="17">
        <v>2</v>
      </c>
      <c r="C98" s="17">
        <v>3</v>
      </c>
      <c r="D98" s="17">
        <v>4</v>
      </c>
      <c r="E98" s="17">
        <v>5</v>
      </c>
      <c r="F98" s="17" t="s">
        <v>105</v>
      </c>
      <c r="G98" s="17">
        <v>7</v>
      </c>
      <c r="H98" s="17" t="s">
        <v>106</v>
      </c>
      <c r="I98" s="3"/>
      <c r="J98" s="3"/>
      <c r="K98" s="3"/>
    </row>
    <row r="99" spans="1:11" ht="15.75" thickBot="1" x14ac:dyDescent="0.25">
      <c r="A99" s="21">
        <v>1</v>
      </c>
      <c r="B99" s="17" t="s">
        <v>107</v>
      </c>
      <c r="C99" s="17" t="s">
        <v>30</v>
      </c>
      <c r="D99" s="15"/>
      <c r="E99" s="15"/>
      <c r="F99" s="15">
        <v>0</v>
      </c>
      <c r="G99" s="17" t="s">
        <v>30</v>
      </c>
      <c r="H99" s="17" t="s">
        <v>30</v>
      </c>
      <c r="I99" s="3"/>
      <c r="J99" s="3"/>
      <c r="K99" s="3"/>
    </row>
    <row r="100" spans="1:11" ht="15.75" thickBot="1" x14ac:dyDescent="0.25">
      <c r="A100" s="13"/>
      <c r="B100" s="17" t="s">
        <v>108</v>
      </c>
      <c r="C100" s="17" t="s">
        <v>30</v>
      </c>
      <c r="D100" s="15"/>
      <c r="E100" s="15"/>
      <c r="F100" s="15">
        <v>0</v>
      </c>
      <c r="G100" s="17" t="s">
        <v>30</v>
      </c>
      <c r="H100" s="17" t="s">
        <v>30</v>
      </c>
      <c r="I100" s="3"/>
      <c r="J100" s="3"/>
      <c r="K100" s="3"/>
    </row>
    <row r="101" spans="1:11" ht="30.75" thickBot="1" x14ac:dyDescent="0.25">
      <c r="A101" s="13"/>
      <c r="B101" s="17" t="s">
        <v>109</v>
      </c>
      <c r="C101" s="17" t="s">
        <v>30</v>
      </c>
      <c r="D101" s="15"/>
      <c r="E101" s="15"/>
      <c r="F101" s="15">
        <v>0</v>
      </c>
      <c r="G101" s="17" t="s">
        <v>30</v>
      </c>
      <c r="H101" s="17" t="s">
        <v>30</v>
      </c>
      <c r="I101" s="3"/>
      <c r="J101" s="3"/>
      <c r="K101" s="3"/>
    </row>
    <row r="102" spans="1:11" ht="15.75" thickBot="1" x14ac:dyDescent="0.25">
      <c r="A102" s="13"/>
      <c r="B102" s="17" t="s">
        <v>110</v>
      </c>
      <c r="C102" s="17" t="s">
        <v>30</v>
      </c>
      <c r="D102" s="15"/>
      <c r="E102" s="15"/>
      <c r="F102" s="15"/>
      <c r="G102" s="17" t="s">
        <v>30</v>
      </c>
      <c r="H102" s="17" t="s">
        <v>30</v>
      </c>
      <c r="I102" s="3"/>
      <c r="J102" s="3"/>
      <c r="K102" s="3"/>
    </row>
    <row r="103" spans="1:11" ht="15.75" thickBot="1" x14ac:dyDescent="0.25">
      <c r="A103" s="13"/>
      <c r="B103" s="17" t="s">
        <v>111</v>
      </c>
      <c r="C103" s="17" t="s">
        <v>30</v>
      </c>
      <c r="D103" s="15"/>
      <c r="E103" s="15"/>
      <c r="F103" s="15"/>
      <c r="G103" s="17" t="s">
        <v>30</v>
      </c>
      <c r="H103" s="17" t="s">
        <v>30</v>
      </c>
      <c r="I103" s="3"/>
      <c r="J103" s="3"/>
      <c r="K103" s="3"/>
    </row>
    <row r="104" spans="1:11" ht="15.75" thickBot="1" x14ac:dyDescent="0.25">
      <c r="A104" s="105" t="s">
        <v>288</v>
      </c>
      <c r="B104" s="106"/>
      <c r="C104" s="106"/>
      <c r="D104" s="106"/>
      <c r="E104" s="106"/>
      <c r="F104" s="106"/>
      <c r="G104" s="106"/>
      <c r="H104" s="107"/>
      <c r="I104" s="3"/>
      <c r="J104" s="3"/>
      <c r="K104" s="3"/>
    </row>
    <row r="105" spans="1:11" ht="15.75" thickBot="1" x14ac:dyDescent="0.25">
      <c r="A105" s="21">
        <v>2</v>
      </c>
      <c r="B105" s="17" t="s">
        <v>113</v>
      </c>
      <c r="C105" s="17" t="s">
        <v>30</v>
      </c>
      <c r="D105" s="15"/>
      <c r="E105" s="15"/>
      <c r="F105" s="15">
        <v>0</v>
      </c>
      <c r="G105" s="17" t="s">
        <v>30</v>
      </c>
      <c r="H105" s="17" t="s">
        <v>30</v>
      </c>
      <c r="I105" s="3"/>
      <c r="J105" s="3"/>
      <c r="K105" s="3"/>
    </row>
    <row r="106" spans="1:11" ht="15.75" thickBot="1" x14ac:dyDescent="0.25">
      <c r="A106" s="105" t="s">
        <v>212</v>
      </c>
      <c r="B106" s="106"/>
      <c r="C106" s="106"/>
      <c r="D106" s="106"/>
      <c r="E106" s="106"/>
      <c r="F106" s="106"/>
      <c r="G106" s="106"/>
      <c r="H106" s="107"/>
      <c r="I106" s="3"/>
      <c r="J106" s="3"/>
      <c r="K106" s="3"/>
    </row>
    <row r="107" spans="1:11" ht="15.75" thickBot="1" x14ac:dyDescent="0.25">
      <c r="A107" s="105" t="s">
        <v>115</v>
      </c>
      <c r="B107" s="106"/>
      <c r="C107" s="106"/>
      <c r="D107" s="106"/>
      <c r="E107" s="106"/>
      <c r="F107" s="106"/>
      <c r="G107" s="106"/>
      <c r="H107" s="107"/>
      <c r="I107" s="3"/>
      <c r="J107" s="3"/>
      <c r="K107" s="3"/>
    </row>
    <row r="108" spans="1:11" ht="15.75" thickBot="1" x14ac:dyDescent="0.25">
      <c r="A108" s="21">
        <v>2.1</v>
      </c>
      <c r="B108" s="17" t="s">
        <v>116</v>
      </c>
      <c r="C108" s="15"/>
      <c r="D108" s="15"/>
      <c r="E108" s="15"/>
      <c r="F108" s="15"/>
      <c r="G108" s="15"/>
      <c r="H108" s="15"/>
      <c r="I108" s="3"/>
      <c r="J108" s="3"/>
      <c r="K108" s="3"/>
    </row>
    <row r="109" spans="1:11" ht="15.75" thickBot="1" x14ac:dyDescent="0.25">
      <c r="A109" s="13"/>
      <c r="B109" s="17" t="s">
        <v>117</v>
      </c>
      <c r="C109" s="15"/>
      <c r="D109" s="15"/>
      <c r="E109" s="15"/>
      <c r="F109" s="15">
        <v>0</v>
      </c>
      <c r="G109" s="15"/>
      <c r="H109" s="15"/>
      <c r="I109" s="3"/>
      <c r="J109" s="3"/>
      <c r="K109" s="3"/>
    </row>
    <row r="110" spans="1:11" ht="15.75" thickBot="1" x14ac:dyDescent="0.25">
      <c r="A110" s="105" t="s">
        <v>118</v>
      </c>
      <c r="B110" s="106"/>
      <c r="C110" s="106"/>
      <c r="D110" s="106"/>
      <c r="E110" s="106"/>
      <c r="F110" s="106"/>
      <c r="G110" s="106"/>
      <c r="H110" s="108"/>
      <c r="I110" s="3"/>
      <c r="J110" s="3"/>
      <c r="K110" s="3"/>
    </row>
    <row r="111" spans="1:11" ht="15.75" thickBot="1" x14ac:dyDescent="0.25">
      <c r="A111" s="13"/>
      <c r="B111" s="17" t="s">
        <v>119</v>
      </c>
      <c r="C111" s="15"/>
      <c r="D111" s="15"/>
      <c r="E111" s="15"/>
      <c r="F111" s="15">
        <v>0</v>
      </c>
      <c r="G111" s="15"/>
      <c r="H111" s="15"/>
      <c r="I111" s="3"/>
      <c r="J111" s="3"/>
      <c r="K111" s="3"/>
    </row>
    <row r="112" spans="1:11" ht="15.75" thickBot="1" x14ac:dyDescent="0.25">
      <c r="A112" s="13"/>
      <c r="B112" s="17" t="s">
        <v>120</v>
      </c>
      <c r="C112" s="15"/>
      <c r="D112" s="15"/>
      <c r="E112" s="15"/>
      <c r="F112" s="15"/>
      <c r="G112" s="15"/>
      <c r="H112" s="15"/>
      <c r="I112" s="3"/>
      <c r="J112" s="3"/>
      <c r="K112" s="3"/>
    </row>
    <row r="113" spans="1:11" ht="15.75" thickBot="1" x14ac:dyDescent="0.25">
      <c r="A113" s="21">
        <v>2.2000000000000002</v>
      </c>
      <c r="B113" s="17" t="s">
        <v>121</v>
      </c>
      <c r="C113" s="17" t="s">
        <v>30</v>
      </c>
      <c r="D113" s="15"/>
      <c r="E113" s="15"/>
      <c r="F113" s="15"/>
      <c r="G113" s="17" t="s">
        <v>30</v>
      </c>
      <c r="H113" s="17" t="s">
        <v>30</v>
      </c>
      <c r="I113" s="3"/>
      <c r="J113" s="3"/>
      <c r="K113" s="3"/>
    </row>
    <row r="114" spans="1:11" ht="18.75" customHeight="1" x14ac:dyDescent="0.2">
      <c r="A114" s="109" t="s">
        <v>213</v>
      </c>
      <c r="B114" s="109"/>
      <c r="C114" s="109"/>
      <c r="D114" s="109"/>
      <c r="E114" s="109"/>
      <c r="F114" s="109"/>
      <c r="G114" s="109"/>
      <c r="H114" s="109"/>
      <c r="I114" s="109"/>
      <c r="J114" s="109"/>
      <c r="K114" s="109"/>
    </row>
    <row r="115" spans="1:11" ht="18.75" customHeight="1" x14ac:dyDescent="0.2">
      <c r="A115" s="109" t="s">
        <v>536</v>
      </c>
      <c r="B115" s="109"/>
      <c r="C115" s="109"/>
      <c r="D115" s="109"/>
      <c r="E115" s="109"/>
      <c r="F115" s="109"/>
      <c r="G115" s="109"/>
      <c r="H115" s="109"/>
      <c r="I115" s="109"/>
      <c r="J115" s="109"/>
      <c r="K115" s="109"/>
    </row>
    <row r="116" spans="1:11" ht="18.75" customHeight="1" x14ac:dyDescent="0.2">
      <c r="A116" s="109" t="s">
        <v>124</v>
      </c>
      <c r="B116" s="109"/>
      <c r="C116" s="109"/>
      <c r="D116" s="109"/>
      <c r="E116" s="109"/>
      <c r="F116" s="109"/>
      <c r="G116" s="109"/>
      <c r="H116" s="109"/>
      <c r="I116" s="109"/>
      <c r="J116" s="109"/>
      <c r="K116" s="109"/>
    </row>
    <row r="117" spans="1:11" ht="37.5" customHeight="1" x14ac:dyDescent="0.2">
      <c r="A117" s="46" t="s">
        <v>537</v>
      </c>
      <c r="B117" s="46"/>
      <c r="C117" s="46"/>
      <c r="D117" s="46"/>
      <c r="E117" s="46"/>
      <c r="F117" s="46"/>
      <c r="G117" s="46"/>
      <c r="H117" s="46"/>
      <c r="I117" s="46"/>
      <c r="J117" s="46"/>
      <c r="K117" s="46"/>
    </row>
    <row r="118" spans="1:11" ht="93.75" customHeight="1" x14ac:dyDescent="0.2">
      <c r="A118" s="46" t="s">
        <v>538</v>
      </c>
      <c r="B118" s="46"/>
      <c r="C118" s="46"/>
      <c r="D118" s="46"/>
      <c r="E118" s="46"/>
      <c r="F118" s="46"/>
      <c r="G118" s="46"/>
      <c r="H118" s="46"/>
      <c r="I118" s="46"/>
      <c r="J118" s="46"/>
      <c r="K118" s="46"/>
    </row>
    <row r="119" spans="1:11" ht="37.5" customHeight="1" x14ac:dyDescent="0.2">
      <c r="A119" s="46" t="s">
        <v>539</v>
      </c>
      <c r="B119" s="46"/>
      <c r="C119" s="46"/>
      <c r="D119" s="46"/>
      <c r="E119" s="46"/>
      <c r="F119" s="46"/>
      <c r="G119" s="46"/>
      <c r="H119" s="46"/>
      <c r="I119" s="46"/>
      <c r="J119" s="46"/>
      <c r="K119" s="46"/>
    </row>
    <row r="120" spans="1:11" ht="37.5" customHeight="1" x14ac:dyDescent="0.2">
      <c r="A120" s="46" t="s">
        <v>540</v>
      </c>
      <c r="B120" s="46"/>
      <c r="C120" s="46"/>
      <c r="D120" s="46"/>
      <c r="E120" s="46"/>
      <c r="F120" s="46"/>
      <c r="G120" s="46"/>
      <c r="H120" s="46"/>
      <c r="I120" s="46"/>
      <c r="J120" s="46"/>
      <c r="K120" s="46"/>
    </row>
    <row r="121" spans="1:11" ht="15" x14ac:dyDescent="0.2">
      <c r="A121" s="40"/>
      <c r="B121" s="40"/>
      <c r="C121" s="40"/>
      <c r="D121" s="40"/>
      <c r="E121" s="40"/>
      <c r="F121" s="40"/>
      <c r="G121" s="40"/>
      <c r="H121" s="40"/>
      <c r="I121" s="40"/>
      <c r="J121" s="40"/>
      <c r="K121" s="40"/>
    </row>
    <row r="122" spans="1:11" ht="33.75" thickBot="1" x14ac:dyDescent="0.25">
      <c r="A122" s="3"/>
      <c r="B122" s="236" t="s">
        <v>423</v>
      </c>
      <c r="C122" s="319"/>
      <c r="D122" s="319"/>
      <c r="E122" s="319"/>
      <c r="F122" s="319"/>
      <c r="G122" s="3"/>
      <c r="H122" s="335" t="s">
        <v>131</v>
      </c>
      <c r="I122" s="335"/>
      <c r="J122" s="335"/>
      <c r="K122" s="3"/>
    </row>
  </sheetData>
  <mergeCells count="77">
    <mergeCell ref="A119:K119"/>
    <mergeCell ref="A120:K120"/>
    <mergeCell ref="H122:J122"/>
    <mergeCell ref="A110:H110"/>
    <mergeCell ref="A114:K114"/>
    <mergeCell ref="A115:K115"/>
    <mergeCell ref="A116:K116"/>
    <mergeCell ref="A117:K117"/>
    <mergeCell ref="A118:K118"/>
    <mergeCell ref="A94:K94"/>
    <mergeCell ref="A95:K95"/>
    <mergeCell ref="A96:K96"/>
    <mergeCell ref="A104:H104"/>
    <mergeCell ref="A106:H106"/>
    <mergeCell ref="A107:H107"/>
    <mergeCell ref="A72:K72"/>
    <mergeCell ref="A75:K75"/>
    <mergeCell ref="A76:K76"/>
    <mergeCell ref="A91:K91"/>
    <mergeCell ref="A92:K92"/>
    <mergeCell ref="A93:K93"/>
    <mergeCell ref="A68:A69"/>
    <mergeCell ref="B68:B69"/>
    <mergeCell ref="C68:E68"/>
    <mergeCell ref="F68:H68"/>
    <mergeCell ref="I68:K68"/>
    <mergeCell ref="A71:K71"/>
    <mergeCell ref="A62:K62"/>
    <mergeCell ref="A63:K63"/>
    <mergeCell ref="A64:K64"/>
    <mergeCell ref="A65:K65"/>
    <mergeCell ref="A66:K66"/>
    <mergeCell ref="A67:K67"/>
    <mergeCell ref="A56:K56"/>
    <mergeCell ref="C57:E57"/>
    <mergeCell ref="F57:H57"/>
    <mergeCell ref="I57:K57"/>
    <mergeCell ref="A59:K59"/>
    <mergeCell ref="C60:E60"/>
    <mergeCell ref="F60:H60"/>
    <mergeCell ref="I60:K60"/>
    <mergeCell ref="C45:E45"/>
    <mergeCell ref="F45:H45"/>
    <mergeCell ref="I45:K45"/>
    <mergeCell ref="A52:K52"/>
    <mergeCell ref="C53:E53"/>
    <mergeCell ref="F53:H53"/>
    <mergeCell ref="I53:K53"/>
    <mergeCell ref="A36:E36"/>
    <mergeCell ref="A42:K42"/>
    <mergeCell ref="A43:A44"/>
    <mergeCell ref="B43:B44"/>
    <mergeCell ref="C43:E43"/>
    <mergeCell ref="F43:H43"/>
    <mergeCell ref="I43:K43"/>
    <mergeCell ref="A17:K17"/>
    <mergeCell ref="A18:K18"/>
    <mergeCell ref="A19:K19"/>
    <mergeCell ref="A20:K20"/>
    <mergeCell ref="A23:K23"/>
    <mergeCell ref="A29:E29"/>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workbookViewId="0">
      <selection activeCell="A3" sqref="A3:K3"/>
    </sheetView>
  </sheetViews>
  <sheetFormatPr defaultRowHeight="12.75" x14ac:dyDescent="0.2"/>
  <cols>
    <col min="2" max="2" width="53.140625" customWidth="1"/>
    <col min="3" max="11" width="11" customWidth="1"/>
  </cols>
  <sheetData>
    <row r="1" spans="1:11" x14ac:dyDescent="0.2">
      <c r="A1" s="112"/>
      <c r="B1" s="112"/>
      <c r="C1" s="112"/>
      <c r="D1" s="112"/>
      <c r="E1" s="112"/>
      <c r="F1" s="112"/>
      <c r="G1" s="112"/>
      <c r="H1" s="113" t="s">
        <v>132</v>
      </c>
      <c r="I1" s="113"/>
      <c r="J1" s="113"/>
      <c r="K1" s="113"/>
    </row>
    <row r="2" spans="1:11" x14ac:dyDescent="0.2">
      <c r="A2" s="112"/>
      <c r="B2" s="112"/>
      <c r="C2" s="112"/>
      <c r="D2" s="112"/>
      <c r="E2" s="112"/>
      <c r="F2" s="112"/>
      <c r="G2" s="112"/>
      <c r="H2" s="114" t="s">
        <v>133</v>
      </c>
      <c r="I2" s="114"/>
      <c r="J2" s="114"/>
      <c r="K2" s="114"/>
    </row>
    <row r="3" spans="1:11" ht="20.25" x14ac:dyDescent="0.2">
      <c r="A3" s="115" t="s">
        <v>134</v>
      </c>
      <c r="B3" s="115"/>
      <c r="C3" s="115"/>
      <c r="D3" s="115"/>
      <c r="E3" s="115"/>
      <c r="F3" s="115"/>
      <c r="G3" s="115"/>
      <c r="H3" s="115"/>
      <c r="I3" s="115"/>
      <c r="J3" s="115"/>
      <c r="K3" s="115"/>
    </row>
    <row r="4" spans="1:11" ht="18.75" x14ac:dyDescent="0.2">
      <c r="A4" s="116" t="s">
        <v>135</v>
      </c>
      <c r="B4" s="117">
        <v>1000000</v>
      </c>
      <c r="C4" s="116"/>
      <c r="D4" s="121" t="s">
        <v>0</v>
      </c>
      <c r="E4" s="121"/>
      <c r="F4" s="121"/>
      <c r="G4" s="121"/>
      <c r="H4" s="121"/>
      <c r="I4" s="121"/>
      <c r="J4" s="121"/>
      <c r="K4" s="121"/>
    </row>
    <row r="5" spans="1:11" x14ac:dyDescent="0.2">
      <c r="A5" s="118"/>
      <c r="B5" s="118" t="s">
        <v>1</v>
      </c>
      <c r="C5" s="118"/>
      <c r="D5" s="114" t="s">
        <v>2</v>
      </c>
      <c r="E5" s="114"/>
      <c r="F5" s="114"/>
      <c r="G5" s="114"/>
      <c r="H5" s="114"/>
      <c r="I5" s="114"/>
      <c r="J5" s="114"/>
      <c r="K5" s="114"/>
    </row>
    <row r="6" spans="1:11" ht="18.75" x14ac:dyDescent="0.2">
      <c r="A6" s="116" t="s">
        <v>136</v>
      </c>
      <c r="B6" s="117">
        <v>1010000</v>
      </c>
      <c r="C6" s="116"/>
      <c r="D6" s="121" t="s">
        <v>0</v>
      </c>
      <c r="E6" s="121"/>
      <c r="F6" s="121"/>
      <c r="G6" s="121"/>
      <c r="H6" s="121"/>
      <c r="I6" s="121"/>
      <c r="J6" s="121"/>
      <c r="K6" s="121"/>
    </row>
    <row r="7" spans="1:11" x14ac:dyDescent="0.2">
      <c r="A7" s="119"/>
      <c r="B7" s="118" t="s">
        <v>1</v>
      </c>
      <c r="C7" s="119"/>
      <c r="D7" s="114" t="s">
        <v>3</v>
      </c>
      <c r="E7" s="114"/>
      <c r="F7" s="114"/>
      <c r="G7" s="114"/>
      <c r="H7" s="114"/>
      <c r="I7" s="114"/>
      <c r="J7" s="114"/>
      <c r="K7" s="114"/>
    </row>
    <row r="8" spans="1:11" ht="18.75" x14ac:dyDescent="0.2">
      <c r="A8" s="116" t="s">
        <v>137</v>
      </c>
      <c r="B8" s="117">
        <v>1014082</v>
      </c>
      <c r="C8" s="120" t="s">
        <v>541</v>
      </c>
      <c r="D8" s="121" t="s">
        <v>542</v>
      </c>
      <c r="E8" s="121"/>
      <c r="F8" s="121"/>
      <c r="G8" s="121"/>
      <c r="H8" s="121"/>
      <c r="I8" s="121"/>
      <c r="J8" s="121"/>
      <c r="K8" s="121"/>
    </row>
    <row r="9" spans="1:11" x14ac:dyDescent="0.2">
      <c r="A9" s="122"/>
      <c r="B9" s="118" t="s">
        <v>1</v>
      </c>
      <c r="C9" s="118" t="s">
        <v>5</v>
      </c>
      <c r="D9" s="118"/>
      <c r="E9" s="118"/>
      <c r="F9" s="118"/>
      <c r="G9" s="118"/>
      <c r="H9" s="118"/>
      <c r="I9" s="118"/>
      <c r="J9" s="118"/>
      <c r="K9" s="118"/>
    </row>
    <row r="10" spans="1:11" ht="18.75" x14ac:dyDescent="0.2">
      <c r="A10" s="116" t="s">
        <v>140</v>
      </c>
      <c r="B10" s="116" t="s">
        <v>6</v>
      </c>
      <c r="C10" s="275" t="s">
        <v>543</v>
      </c>
      <c r="D10" s="275"/>
      <c r="E10" s="275"/>
      <c r="F10" s="275"/>
      <c r="G10" s="275"/>
      <c r="H10" s="275"/>
      <c r="I10" s="275"/>
      <c r="J10" s="275"/>
      <c r="K10" s="275"/>
    </row>
    <row r="11" spans="1:11" ht="18.75" x14ac:dyDescent="0.2">
      <c r="A11" s="116" t="s">
        <v>141</v>
      </c>
      <c r="B11" s="123" t="s">
        <v>8</v>
      </c>
      <c r="C11" s="123"/>
      <c r="D11" s="123"/>
      <c r="E11" s="123"/>
      <c r="F11" s="123"/>
      <c r="G11" s="123"/>
      <c r="H11" s="123"/>
      <c r="I11" s="123"/>
      <c r="J11" s="123"/>
      <c r="K11" s="123"/>
    </row>
    <row r="12" spans="1:11" x14ac:dyDescent="0.2">
      <c r="A12" s="124" t="s">
        <v>544</v>
      </c>
      <c r="B12" s="125"/>
      <c r="C12" s="125"/>
      <c r="D12" s="125"/>
      <c r="E12" s="125"/>
      <c r="F12" s="125"/>
      <c r="G12" s="125"/>
      <c r="H12" s="125"/>
      <c r="I12" s="125"/>
      <c r="J12" s="125"/>
      <c r="K12" s="125"/>
    </row>
    <row r="13" spans="1:11" x14ac:dyDescent="0.2">
      <c r="A13" s="126" t="s">
        <v>143</v>
      </c>
      <c r="B13" s="126" t="s">
        <v>144</v>
      </c>
      <c r="C13" s="127" t="s">
        <v>145</v>
      </c>
      <c r="D13" s="127"/>
      <c r="E13" s="127"/>
      <c r="F13" s="127" t="s">
        <v>146</v>
      </c>
      <c r="G13" s="127"/>
      <c r="H13" s="127"/>
      <c r="I13" s="127" t="s">
        <v>147</v>
      </c>
      <c r="J13" s="127"/>
      <c r="K13" s="127"/>
    </row>
    <row r="14" spans="1:11" ht="22.5" x14ac:dyDescent="0.2">
      <c r="A14" s="126"/>
      <c r="B14" s="126"/>
      <c r="C14" s="128" t="s">
        <v>15</v>
      </c>
      <c r="D14" s="128" t="s">
        <v>16</v>
      </c>
      <c r="E14" s="128" t="s">
        <v>17</v>
      </c>
      <c r="F14" s="128" t="s">
        <v>15</v>
      </c>
      <c r="G14" s="128" t="s">
        <v>18</v>
      </c>
      <c r="H14" s="128" t="s">
        <v>17</v>
      </c>
      <c r="I14" s="128" t="s">
        <v>19</v>
      </c>
      <c r="J14" s="128" t="s">
        <v>20</v>
      </c>
      <c r="K14" s="128" t="s">
        <v>17</v>
      </c>
    </row>
    <row r="15" spans="1:11" x14ac:dyDescent="0.2">
      <c r="A15" s="128"/>
      <c r="B15" s="128"/>
      <c r="C15" s="128" t="s">
        <v>148</v>
      </c>
      <c r="D15" s="128" t="s">
        <v>149</v>
      </c>
      <c r="E15" s="128" t="s">
        <v>150</v>
      </c>
      <c r="F15" s="128" t="s">
        <v>151</v>
      </c>
      <c r="G15" s="128" t="s">
        <v>152</v>
      </c>
      <c r="H15" s="128" t="s">
        <v>153</v>
      </c>
      <c r="I15" s="128" t="s">
        <v>154</v>
      </c>
      <c r="J15" s="128" t="s">
        <v>155</v>
      </c>
      <c r="K15" s="128" t="s">
        <v>156</v>
      </c>
    </row>
    <row r="16" spans="1:11" ht="15.75" x14ac:dyDescent="0.2">
      <c r="A16" s="150" t="s">
        <v>161</v>
      </c>
      <c r="B16" s="129" t="s">
        <v>21</v>
      </c>
      <c r="C16" s="277">
        <f>SUM(C20:C24)</f>
        <v>293.2</v>
      </c>
      <c r="D16" s="277">
        <f>SUM(D20:D24)</f>
        <v>0</v>
      </c>
      <c r="E16" s="278">
        <f>C16+D16</f>
        <v>293.2</v>
      </c>
      <c r="F16" s="277">
        <f>SUM(F20:F24)</f>
        <v>290.2</v>
      </c>
      <c r="G16" s="277">
        <f>SUM(G20:G24)</f>
        <v>61.4</v>
      </c>
      <c r="H16" s="278">
        <f>F16+G16</f>
        <v>351.59999999999997</v>
      </c>
      <c r="I16" s="279">
        <f>F16-C16</f>
        <v>-3</v>
      </c>
      <c r="J16" s="279">
        <f>G16-D16</f>
        <v>61.4</v>
      </c>
      <c r="K16" s="278">
        <f>H16-E16</f>
        <v>58.399999999999977</v>
      </c>
    </row>
    <row r="17" spans="1:11" ht="16.5" x14ac:dyDescent="0.2">
      <c r="A17" s="349" t="s">
        <v>545</v>
      </c>
      <c r="B17" s="349"/>
      <c r="C17" s="349"/>
      <c r="D17" s="349"/>
      <c r="E17" s="349"/>
      <c r="F17" s="349"/>
      <c r="G17" s="349"/>
      <c r="H17" s="349"/>
      <c r="I17" s="349"/>
      <c r="J17" s="349"/>
      <c r="K17" s="349"/>
    </row>
    <row r="18" spans="1:11" ht="18.75" x14ac:dyDescent="0.2">
      <c r="A18" s="350" t="s">
        <v>546</v>
      </c>
      <c r="B18" s="350"/>
      <c r="C18" s="350"/>
      <c r="D18" s="350"/>
      <c r="E18" s="350"/>
      <c r="F18" s="350"/>
      <c r="G18" s="350"/>
      <c r="H18" s="350"/>
      <c r="I18" s="350"/>
      <c r="J18" s="350"/>
      <c r="K18" s="350"/>
    </row>
    <row r="19" spans="1:11" ht="15.75" x14ac:dyDescent="0.2">
      <c r="A19" s="130"/>
      <c r="B19" s="130" t="s">
        <v>355</v>
      </c>
      <c r="C19" s="351"/>
      <c r="D19" s="351"/>
      <c r="E19" s="351"/>
      <c r="F19" s="351"/>
      <c r="G19" s="351"/>
      <c r="H19" s="351"/>
      <c r="I19" s="351"/>
      <c r="J19" s="351"/>
      <c r="K19" s="351"/>
    </row>
    <row r="20" spans="1:11" ht="25.5" x14ac:dyDescent="0.2">
      <c r="A20" s="150">
        <v>1</v>
      </c>
      <c r="B20" s="130" t="s">
        <v>547</v>
      </c>
      <c r="C20" s="148">
        <v>293.2</v>
      </c>
      <c r="D20" s="148"/>
      <c r="E20" s="352">
        <f t="shared" ref="E20:E24" si="0">C20+D20</f>
        <v>293.2</v>
      </c>
      <c r="F20" s="148">
        <v>290.2</v>
      </c>
      <c r="G20" s="148">
        <v>61.4</v>
      </c>
      <c r="H20" s="352">
        <f t="shared" ref="H20:H24" si="1">F20+G20</f>
        <v>351.59999999999997</v>
      </c>
      <c r="I20" s="148">
        <f t="shared" ref="I20:K24" si="2">F20-C20</f>
        <v>-3</v>
      </c>
      <c r="J20" s="148">
        <f t="shared" si="2"/>
        <v>61.4</v>
      </c>
      <c r="K20" s="352">
        <f t="shared" si="2"/>
        <v>58.399999999999977</v>
      </c>
    </row>
    <row r="21" spans="1:11" ht="15.75" x14ac:dyDescent="0.2">
      <c r="A21" s="150">
        <v>2</v>
      </c>
      <c r="B21" s="130" t="s">
        <v>548</v>
      </c>
      <c r="C21" s="148"/>
      <c r="D21" s="148"/>
      <c r="E21" s="352">
        <f t="shared" si="0"/>
        <v>0</v>
      </c>
      <c r="F21" s="148"/>
      <c r="G21" s="148"/>
      <c r="H21" s="352">
        <f t="shared" si="1"/>
        <v>0</v>
      </c>
      <c r="I21" s="148">
        <f t="shared" si="2"/>
        <v>0</v>
      </c>
      <c r="J21" s="148">
        <f t="shared" si="2"/>
        <v>0</v>
      </c>
      <c r="K21" s="352">
        <f t="shared" si="2"/>
        <v>0</v>
      </c>
    </row>
    <row r="22" spans="1:11" ht="25.5" x14ac:dyDescent="0.2">
      <c r="A22" s="150">
        <v>3</v>
      </c>
      <c r="B22" s="130" t="s">
        <v>549</v>
      </c>
      <c r="C22" s="148"/>
      <c r="D22" s="148"/>
      <c r="E22" s="352">
        <f t="shared" si="0"/>
        <v>0</v>
      </c>
      <c r="F22" s="148"/>
      <c r="G22" s="148"/>
      <c r="H22" s="352">
        <f t="shared" si="1"/>
        <v>0</v>
      </c>
      <c r="I22" s="148">
        <f t="shared" si="2"/>
        <v>0</v>
      </c>
      <c r="J22" s="148">
        <f t="shared" si="2"/>
        <v>0</v>
      </c>
      <c r="K22" s="352">
        <f t="shared" si="2"/>
        <v>0</v>
      </c>
    </row>
    <row r="23" spans="1:11" ht="38.25" x14ac:dyDescent="0.2">
      <c r="A23" s="150">
        <v>4</v>
      </c>
      <c r="B23" s="130" t="s">
        <v>550</v>
      </c>
      <c r="C23" s="151"/>
      <c r="D23" s="151"/>
      <c r="E23" s="352">
        <f t="shared" si="0"/>
        <v>0</v>
      </c>
      <c r="F23" s="151"/>
      <c r="G23" s="151"/>
      <c r="H23" s="151">
        <f t="shared" si="1"/>
        <v>0</v>
      </c>
      <c r="I23" s="151">
        <f t="shared" si="2"/>
        <v>0</v>
      </c>
      <c r="J23" s="151">
        <f t="shared" si="2"/>
        <v>0</v>
      </c>
      <c r="K23" s="352">
        <f t="shared" si="2"/>
        <v>0</v>
      </c>
    </row>
    <row r="24" spans="1:11" x14ac:dyDescent="0.2">
      <c r="A24" s="150">
        <v>5</v>
      </c>
      <c r="B24" s="130" t="s">
        <v>551</v>
      </c>
      <c r="C24" s="151"/>
      <c r="D24" s="151"/>
      <c r="E24" s="151">
        <f t="shared" si="0"/>
        <v>0</v>
      </c>
      <c r="F24" s="151"/>
      <c r="G24" s="151"/>
      <c r="H24" s="151">
        <f t="shared" si="1"/>
        <v>0</v>
      </c>
      <c r="I24" s="151">
        <f t="shared" si="2"/>
        <v>0</v>
      </c>
      <c r="J24" s="151">
        <f t="shared" si="2"/>
        <v>0</v>
      </c>
      <c r="K24" s="151">
        <f t="shared" si="2"/>
        <v>0</v>
      </c>
    </row>
    <row r="25" spans="1:11" x14ac:dyDescent="0.2">
      <c r="A25" s="124" t="s">
        <v>552</v>
      </c>
      <c r="B25" s="125"/>
      <c r="C25" s="125"/>
      <c r="D25" s="125"/>
      <c r="E25" s="125"/>
      <c r="F25" s="125"/>
      <c r="G25" s="125"/>
      <c r="H25" s="125"/>
      <c r="I25" s="125"/>
      <c r="J25" s="125"/>
      <c r="K25" s="125"/>
    </row>
    <row r="26" spans="1:11" ht="36" x14ac:dyDescent="0.2">
      <c r="A26" s="130" t="s">
        <v>159</v>
      </c>
      <c r="B26" s="130" t="s">
        <v>160</v>
      </c>
      <c r="C26" s="131" t="s">
        <v>12</v>
      </c>
      <c r="D26" s="131" t="s">
        <v>13</v>
      </c>
      <c r="E26" s="131" t="s">
        <v>14</v>
      </c>
      <c r="F26" s="112"/>
      <c r="G26" s="112"/>
      <c r="H26" s="112"/>
      <c r="I26" s="112"/>
      <c r="J26" s="112"/>
      <c r="K26" s="112"/>
    </row>
    <row r="27" spans="1:11" ht="15.75" x14ac:dyDescent="0.2">
      <c r="A27" s="130" t="s">
        <v>161</v>
      </c>
      <c r="B27" s="130" t="s">
        <v>162</v>
      </c>
      <c r="C27" s="130" t="s">
        <v>163</v>
      </c>
      <c r="D27" s="353">
        <f>D29+D30</f>
        <v>0</v>
      </c>
      <c r="E27" s="130" t="s">
        <v>163</v>
      </c>
      <c r="F27" s="112"/>
      <c r="G27" s="112"/>
      <c r="H27" s="112"/>
      <c r="I27" s="112"/>
      <c r="J27" s="112"/>
      <c r="K27" s="112"/>
    </row>
    <row r="28" spans="1:11" ht="15.75" x14ac:dyDescent="0.2">
      <c r="A28" s="130"/>
      <c r="B28" s="130" t="s">
        <v>164</v>
      </c>
      <c r="C28" s="130"/>
      <c r="D28" s="353"/>
      <c r="E28" s="130"/>
      <c r="F28" s="112"/>
      <c r="G28" s="112"/>
      <c r="H28" s="112"/>
      <c r="I28" s="112"/>
      <c r="J28" s="112"/>
      <c r="K28" s="112"/>
    </row>
    <row r="29" spans="1:11" ht="15.75" x14ac:dyDescent="0.2">
      <c r="A29" s="130" t="s">
        <v>165</v>
      </c>
      <c r="B29" s="130" t="s">
        <v>166</v>
      </c>
      <c r="C29" s="130" t="s">
        <v>163</v>
      </c>
      <c r="D29" s="353">
        <f>ROUND(L29/1000,1)</f>
        <v>0</v>
      </c>
      <c r="E29" s="130" t="s">
        <v>163</v>
      </c>
      <c r="F29" s="112"/>
      <c r="G29" s="112"/>
      <c r="H29" s="112"/>
      <c r="I29" s="112"/>
      <c r="J29" s="112"/>
      <c r="K29" s="112"/>
    </row>
    <row r="30" spans="1:11" ht="15.75" x14ac:dyDescent="0.2">
      <c r="A30" s="130" t="s">
        <v>167</v>
      </c>
      <c r="B30" s="130" t="s">
        <v>168</v>
      </c>
      <c r="C30" s="130" t="s">
        <v>163</v>
      </c>
      <c r="D30" s="353"/>
      <c r="E30" s="130" t="s">
        <v>163</v>
      </c>
      <c r="F30" s="112"/>
      <c r="G30" s="112"/>
      <c r="H30" s="112"/>
      <c r="I30" s="112"/>
      <c r="J30" s="112"/>
      <c r="K30" s="112"/>
    </row>
    <row r="31" spans="1:11" x14ac:dyDescent="0.2">
      <c r="A31" s="354" t="s">
        <v>553</v>
      </c>
      <c r="B31" s="355"/>
      <c r="C31" s="355"/>
      <c r="D31" s="355"/>
      <c r="E31" s="355"/>
      <c r="F31" s="112"/>
      <c r="G31" s="112"/>
      <c r="H31" s="112"/>
      <c r="I31" s="112"/>
      <c r="J31" s="112"/>
      <c r="K31" s="112"/>
    </row>
    <row r="32" spans="1:11" ht="15.75" x14ac:dyDescent="0.2">
      <c r="A32" s="130" t="s">
        <v>169</v>
      </c>
      <c r="B32" s="130" t="s">
        <v>170</v>
      </c>
      <c r="C32" s="356">
        <f>C34+C37</f>
        <v>0</v>
      </c>
      <c r="D32" s="356">
        <f>D34+D37</f>
        <v>0</v>
      </c>
      <c r="E32" s="356">
        <f t="shared" ref="E32" si="3">SUM(E34:E37)</f>
        <v>0</v>
      </c>
      <c r="F32" s="112"/>
      <c r="G32" s="112"/>
      <c r="H32" s="112"/>
      <c r="I32" s="112"/>
      <c r="J32" s="112"/>
      <c r="K32" s="112"/>
    </row>
    <row r="33" spans="1:11" ht="15.75" x14ac:dyDescent="0.2">
      <c r="A33" s="130"/>
      <c r="B33" s="130" t="s">
        <v>164</v>
      </c>
      <c r="C33" s="356"/>
      <c r="D33" s="356"/>
      <c r="E33" s="356"/>
      <c r="F33" s="112"/>
      <c r="G33" s="112"/>
      <c r="H33" s="112"/>
      <c r="I33" s="112"/>
      <c r="J33" s="112"/>
      <c r="K33" s="112"/>
    </row>
    <row r="34" spans="1:11" ht="15.75" x14ac:dyDescent="0.2">
      <c r="A34" s="130" t="s">
        <v>171</v>
      </c>
      <c r="B34" s="130" t="s">
        <v>166</v>
      </c>
      <c r="C34" s="277">
        <f>D16</f>
        <v>0</v>
      </c>
      <c r="D34" s="357">
        <f>ROUND(L34/1000,1)</f>
        <v>0</v>
      </c>
      <c r="E34" s="277">
        <f>D34-C34</f>
        <v>0</v>
      </c>
      <c r="F34" s="112"/>
      <c r="G34" s="112"/>
      <c r="H34" s="112"/>
      <c r="I34" s="112"/>
      <c r="J34" s="112"/>
      <c r="K34" s="112"/>
    </row>
    <row r="35" spans="1:11" ht="15.75" x14ac:dyDescent="0.2">
      <c r="A35" s="130" t="s">
        <v>172</v>
      </c>
      <c r="B35" s="130" t="s">
        <v>173</v>
      </c>
      <c r="C35" s="356"/>
      <c r="D35" s="358"/>
      <c r="E35" s="356">
        <f t="shared" ref="E35:E37" si="4">C35-D35</f>
        <v>0</v>
      </c>
      <c r="F35" s="112"/>
      <c r="G35" s="112"/>
      <c r="H35" s="112"/>
      <c r="I35" s="112"/>
      <c r="J35" s="112"/>
      <c r="K35" s="112"/>
    </row>
    <row r="36" spans="1:11" ht="15.75" x14ac:dyDescent="0.2">
      <c r="A36" s="130" t="s">
        <v>174</v>
      </c>
      <c r="B36" s="130" t="s">
        <v>175</v>
      </c>
      <c r="C36" s="356"/>
      <c r="D36" s="358"/>
      <c r="E36" s="356">
        <f t="shared" si="4"/>
        <v>0</v>
      </c>
      <c r="F36" s="112"/>
      <c r="G36" s="112"/>
      <c r="H36" s="112"/>
      <c r="I36" s="112"/>
      <c r="J36" s="112"/>
      <c r="K36" s="112"/>
    </row>
    <row r="37" spans="1:11" ht="15.75" x14ac:dyDescent="0.2">
      <c r="A37" s="130" t="s">
        <v>176</v>
      </c>
      <c r="B37" s="130" t="s">
        <v>177</v>
      </c>
      <c r="C37" s="276">
        <f>D16</f>
        <v>0</v>
      </c>
      <c r="D37" s="276"/>
      <c r="E37" s="356">
        <f t="shared" si="4"/>
        <v>0</v>
      </c>
      <c r="F37" s="112"/>
      <c r="G37" s="112"/>
      <c r="H37" s="112"/>
      <c r="I37" s="112"/>
      <c r="J37" s="112"/>
      <c r="K37" s="112"/>
    </row>
    <row r="38" spans="1:11" x14ac:dyDescent="0.2">
      <c r="A38" s="359" t="s">
        <v>554</v>
      </c>
      <c r="B38" s="360"/>
      <c r="C38" s="360"/>
      <c r="D38" s="360"/>
      <c r="E38" s="360"/>
      <c r="F38" s="112"/>
      <c r="G38" s="112"/>
      <c r="H38" s="112"/>
      <c r="I38" s="112"/>
      <c r="J38" s="112"/>
      <c r="K38" s="112"/>
    </row>
    <row r="39" spans="1:11" ht="15.75" x14ac:dyDescent="0.2">
      <c r="A39" s="130" t="s">
        <v>178</v>
      </c>
      <c r="B39" s="130" t="s">
        <v>179</v>
      </c>
      <c r="C39" s="130" t="s">
        <v>163</v>
      </c>
      <c r="D39" s="353">
        <f>D41+D42</f>
        <v>-61.4</v>
      </c>
      <c r="E39" s="130" t="s">
        <v>163</v>
      </c>
      <c r="F39" s="112"/>
      <c r="G39" s="112"/>
      <c r="H39" s="112"/>
      <c r="I39" s="112"/>
      <c r="J39" s="112"/>
      <c r="K39" s="112"/>
    </row>
    <row r="40" spans="1:11" ht="15.75" x14ac:dyDescent="0.2">
      <c r="A40" s="130"/>
      <c r="B40" s="130" t="s">
        <v>164</v>
      </c>
      <c r="C40" s="130"/>
      <c r="D40" s="353"/>
      <c r="E40" s="130"/>
      <c r="F40" s="112"/>
      <c r="G40" s="112"/>
      <c r="H40" s="112"/>
      <c r="I40" s="112"/>
      <c r="J40" s="112"/>
      <c r="K40" s="112"/>
    </row>
    <row r="41" spans="1:11" ht="15.75" x14ac:dyDescent="0.2">
      <c r="A41" s="130" t="s">
        <v>180</v>
      </c>
      <c r="B41" s="130" t="s">
        <v>166</v>
      </c>
      <c r="C41" s="130" t="s">
        <v>163</v>
      </c>
      <c r="D41" s="279">
        <f>D29+D34-G16</f>
        <v>-61.4</v>
      </c>
      <c r="E41" s="130" t="s">
        <v>163</v>
      </c>
      <c r="F41" s="112"/>
      <c r="G41" s="112"/>
      <c r="H41" s="112"/>
      <c r="I41" s="112"/>
      <c r="J41" s="112"/>
      <c r="K41" s="112"/>
    </row>
    <row r="42" spans="1:11" ht="15.75" x14ac:dyDescent="0.2">
      <c r="A42" s="130" t="s">
        <v>181</v>
      </c>
      <c r="B42" s="130" t="s">
        <v>177</v>
      </c>
      <c r="C42" s="130" t="s">
        <v>163</v>
      </c>
      <c r="D42" s="353"/>
      <c r="E42" s="130" t="s">
        <v>163</v>
      </c>
      <c r="F42" s="112"/>
      <c r="G42" s="112"/>
      <c r="H42" s="112"/>
      <c r="I42" s="112"/>
      <c r="J42" s="112"/>
      <c r="K42" s="112"/>
    </row>
    <row r="43" spans="1:11" x14ac:dyDescent="0.2">
      <c r="A43" s="112"/>
      <c r="B43" s="112"/>
      <c r="C43" s="112"/>
      <c r="D43" s="112"/>
      <c r="E43" s="112"/>
      <c r="F43" s="112"/>
      <c r="G43" s="112"/>
      <c r="H43" s="112"/>
      <c r="I43" s="112"/>
      <c r="J43" s="112"/>
      <c r="K43" s="112"/>
    </row>
    <row r="44" spans="1:11" x14ac:dyDescent="0.2">
      <c r="A44" s="124" t="s">
        <v>40</v>
      </c>
      <c r="B44" s="125"/>
      <c r="C44" s="125"/>
      <c r="D44" s="125"/>
      <c r="E44" s="125"/>
      <c r="F44" s="125"/>
      <c r="G44" s="125"/>
      <c r="H44" s="125"/>
      <c r="I44" s="125"/>
      <c r="J44" s="125"/>
      <c r="K44" s="125"/>
    </row>
    <row r="45" spans="1:11" x14ac:dyDescent="0.2">
      <c r="A45" s="112"/>
      <c r="B45" s="112"/>
      <c r="C45" s="112"/>
      <c r="D45" s="112"/>
      <c r="E45" s="112"/>
      <c r="F45" s="112"/>
      <c r="G45" s="112"/>
      <c r="H45" s="112"/>
      <c r="I45" s="112"/>
      <c r="J45" s="112"/>
      <c r="K45" s="112"/>
    </row>
    <row r="46" spans="1:11" x14ac:dyDescent="0.2">
      <c r="A46" s="132" t="s">
        <v>182</v>
      </c>
      <c r="B46" s="132" t="s">
        <v>183</v>
      </c>
      <c r="C46" s="132" t="s">
        <v>184</v>
      </c>
      <c r="D46" s="132"/>
      <c r="E46" s="132"/>
      <c r="F46" s="132" t="s">
        <v>185</v>
      </c>
      <c r="G46" s="132"/>
      <c r="H46" s="132"/>
      <c r="I46" s="132" t="s">
        <v>186</v>
      </c>
      <c r="J46" s="132"/>
      <c r="K46" s="132"/>
    </row>
    <row r="47" spans="1:11" ht="22.5" x14ac:dyDescent="0.2">
      <c r="A47" s="132"/>
      <c r="B47" s="132"/>
      <c r="C47" s="133" t="s">
        <v>187</v>
      </c>
      <c r="D47" s="133" t="s">
        <v>44</v>
      </c>
      <c r="E47" s="133" t="s">
        <v>17</v>
      </c>
      <c r="F47" s="133" t="s">
        <v>188</v>
      </c>
      <c r="G47" s="133" t="s">
        <v>44</v>
      </c>
      <c r="H47" s="133" t="s">
        <v>17</v>
      </c>
      <c r="I47" s="133" t="s">
        <v>188</v>
      </c>
      <c r="J47" s="133" t="s">
        <v>189</v>
      </c>
      <c r="K47" s="133" t="s">
        <v>17</v>
      </c>
    </row>
    <row r="48" spans="1:11" ht="14.25" x14ac:dyDescent="0.2">
      <c r="A48" s="134" t="s">
        <v>190</v>
      </c>
      <c r="B48" s="134" t="s">
        <v>191</v>
      </c>
      <c r="C48" s="135"/>
      <c r="D48" s="135"/>
      <c r="E48" s="135"/>
      <c r="F48" s="135"/>
      <c r="G48" s="135"/>
      <c r="H48" s="135"/>
      <c r="I48" s="135"/>
      <c r="J48" s="135"/>
      <c r="K48" s="135"/>
    </row>
    <row r="49" spans="1:11" ht="15.75" x14ac:dyDescent="0.2">
      <c r="A49" s="134"/>
      <c r="B49" s="136" t="s">
        <v>555</v>
      </c>
      <c r="C49" s="284">
        <v>1</v>
      </c>
      <c r="D49" s="284"/>
      <c r="E49" s="285">
        <f>C49+D49</f>
        <v>1</v>
      </c>
      <c r="F49" s="284">
        <v>1</v>
      </c>
      <c r="G49" s="284"/>
      <c r="H49" s="285">
        <f>F49+G49</f>
        <v>1</v>
      </c>
      <c r="I49" s="284">
        <f>F49-C49</f>
        <v>0</v>
      </c>
      <c r="J49" s="284">
        <f t="shared" ref="J49:K53" si="5">G49-D49</f>
        <v>0</v>
      </c>
      <c r="K49" s="285">
        <f t="shared" si="5"/>
        <v>0</v>
      </c>
    </row>
    <row r="50" spans="1:11" ht="15.75" x14ac:dyDescent="0.2">
      <c r="A50" s="134"/>
      <c r="B50" s="136" t="s">
        <v>556</v>
      </c>
      <c r="C50" s="284"/>
      <c r="D50" s="284"/>
      <c r="E50" s="285">
        <f t="shared" ref="E50:E53" si="6">C50+D50</f>
        <v>0</v>
      </c>
      <c r="F50" s="284"/>
      <c r="G50" s="284"/>
      <c r="H50" s="285">
        <f t="shared" ref="H50:H53" si="7">F50+G50</f>
        <v>0</v>
      </c>
      <c r="I50" s="284">
        <f t="shared" ref="I50:I53" si="8">F50-C50</f>
        <v>0</v>
      </c>
      <c r="J50" s="284">
        <f t="shared" si="5"/>
        <v>0</v>
      </c>
      <c r="K50" s="285">
        <f t="shared" si="5"/>
        <v>0</v>
      </c>
    </row>
    <row r="51" spans="1:11" ht="24" x14ac:dyDescent="0.2">
      <c r="A51" s="134"/>
      <c r="B51" s="361" t="s">
        <v>557</v>
      </c>
      <c r="C51" s="284">
        <v>1</v>
      </c>
      <c r="D51" s="284"/>
      <c r="E51" s="285">
        <f t="shared" si="6"/>
        <v>1</v>
      </c>
      <c r="F51" s="284"/>
      <c r="G51" s="284"/>
      <c r="H51" s="285">
        <f t="shared" si="7"/>
        <v>0</v>
      </c>
      <c r="I51" s="284">
        <f t="shared" si="8"/>
        <v>-1</v>
      </c>
      <c r="J51" s="284">
        <f t="shared" si="5"/>
        <v>0</v>
      </c>
      <c r="K51" s="285">
        <f t="shared" si="5"/>
        <v>-1</v>
      </c>
    </row>
    <row r="52" spans="1:11" ht="24" x14ac:dyDescent="0.2">
      <c r="A52" s="134"/>
      <c r="B52" s="361" t="s">
        <v>558</v>
      </c>
      <c r="C52" s="154">
        <v>1</v>
      </c>
      <c r="D52" s="154"/>
      <c r="E52" s="313">
        <f t="shared" si="6"/>
        <v>1</v>
      </c>
      <c r="F52" s="154"/>
      <c r="G52" s="154"/>
      <c r="H52" s="313">
        <f t="shared" si="7"/>
        <v>0</v>
      </c>
      <c r="I52" s="154">
        <f t="shared" si="8"/>
        <v>-1</v>
      </c>
      <c r="J52" s="154">
        <f t="shared" si="5"/>
        <v>0</v>
      </c>
      <c r="K52" s="313">
        <f t="shared" si="5"/>
        <v>-1</v>
      </c>
    </row>
    <row r="53" spans="1:11" x14ac:dyDescent="0.2">
      <c r="A53" s="136"/>
      <c r="B53" s="361" t="s">
        <v>365</v>
      </c>
      <c r="C53" s="154"/>
      <c r="D53" s="154"/>
      <c r="E53" s="154">
        <f t="shared" si="6"/>
        <v>0</v>
      </c>
      <c r="F53" s="154"/>
      <c r="G53" s="154"/>
      <c r="H53" s="154">
        <f t="shared" si="7"/>
        <v>0</v>
      </c>
      <c r="I53" s="154">
        <f t="shared" si="8"/>
        <v>0</v>
      </c>
      <c r="J53" s="154">
        <f t="shared" si="5"/>
        <v>0</v>
      </c>
      <c r="K53" s="154">
        <f t="shared" si="5"/>
        <v>0</v>
      </c>
    </row>
    <row r="54" spans="1:11" x14ac:dyDescent="0.2">
      <c r="A54" s="137" t="s">
        <v>528</v>
      </c>
      <c r="B54" s="135"/>
      <c r="C54" s="135"/>
      <c r="D54" s="135"/>
      <c r="E54" s="135"/>
      <c r="F54" s="135"/>
      <c r="G54" s="135"/>
      <c r="H54" s="135"/>
      <c r="I54" s="135"/>
      <c r="J54" s="135"/>
      <c r="K54" s="135"/>
    </row>
    <row r="55" spans="1:11" ht="14.25" x14ac:dyDescent="0.2">
      <c r="A55" s="134" t="s">
        <v>194</v>
      </c>
      <c r="B55" s="280" t="s">
        <v>195</v>
      </c>
      <c r="C55" s="135"/>
      <c r="D55" s="135"/>
      <c r="E55" s="135"/>
      <c r="F55" s="135"/>
      <c r="G55" s="135"/>
      <c r="H55" s="135"/>
      <c r="I55" s="135"/>
      <c r="J55" s="135"/>
      <c r="K55" s="135"/>
    </row>
    <row r="56" spans="1:11" ht="25.5" x14ac:dyDescent="0.2">
      <c r="A56" s="281"/>
      <c r="B56" s="362" t="s">
        <v>559</v>
      </c>
      <c r="C56" s="289">
        <f>C57</f>
        <v>293.2</v>
      </c>
      <c r="D56" s="289">
        <f t="shared" ref="D56:K56" si="9">D57</f>
        <v>0</v>
      </c>
      <c r="E56" s="363">
        <f t="shared" si="9"/>
        <v>293.2</v>
      </c>
      <c r="F56" s="289">
        <f t="shared" si="9"/>
        <v>290.2</v>
      </c>
      <c r="G56" s="289">
        <f t="shared" si="9"/>
        <v>61.4</v>
      </c>
      <c r="H56" s="363">
        <f t="shared" si="9"/>
        <v>351.59999999999997</v>
      </c>
      <c r="I56" s="289">
        <f t="shared" si="9"/>
        <v>-3</v>
      </c>
      <c r="J56" s="289">
        <f t="shared" si="9"/>
        <v>61.4</v>
      </c>
      <c r="K56" s="363">
        <f t="shared" si="9"/>
        <v>58.399999999999977</v>
      </c>
    </row>
    <row r="57" spans="1:11" ht="15.75" x14ac:dyDescent="0.2">
      <c r="A57" s="281"/>
      <c r="B57" s="364" t="s">
        <v>560</v>
      </c>
      <c r="C57" s="289">
        <f>C20</f>
        <v>293.2</v>
      </c>
      <c r="D57" s="289">
        <f>D20</f>
        <v>0</v>
      </c>
      <c r="E57" s="283">
        <f t="shared" ref="E57:E67" si="10">C57+D57</f>
        <v>293.2</v>
      </c>
      <c r="F57" s="289">
        <f>F20</f>
        <v>290.2</v>
      </c>
      <c r="G57" s="289">
        <f>G20</f>
        <v>61.4</v>
      </c>
      <c r="H57" s="283">
        <f t="shared" ref="H57:H67" si="11">F57+G57</f>
        <v>351.59999999999997</v>
      </c>
      <c r="I57" s="282">
        <f t="shared" ref="I57:K67" si="12">F57-C57</f>
        <v>-3</v>
      </c>
      <c r="J57" s="282">
        <f t="shared" si="12"/>
        <v>61.4</v>
      </c>
      <c r="K57" s="283">
        <f t="shared" si="12"/>
        <v>58.399999999999977</v>
      </c>
    </row>
    <row r="58" spans="1:11" ht="25.5" x14ac:dyDescent="0.2">
      <c r="A58" s="281"/>
      <c r="B58" s="365" t="s">
        <v>561</v>
      </c>
      <c r="C58" s="289">
        <v>7</v>
      </c>
      <c r="D58" s="282">
        <v>0</v>
      </c>
      <c r="E58" s="283">
        <f t="shared" si="10"/>
        <v>7</v>
      </c>
      <c r="F58" s="282">
        <v>6</v>
      </c>
      <c r="G58" s="282">
        <v>2</v>
      </c>
      <c r="H58" s="283">
        <f t="shared" si="11"/>
        <v>8</v>
      </c>
      <c r="I58" s="282">
        <f t="shared" si="12"/>
        <v>-1</v>
      </c>
      <c r="J58" s="282">
        <f t="shared" si="12"/>
        <v>2</v>
      </c>
      <c r="K58" s="283">
        <f t="shared" si="12"/>
        <v>1</v>
      </c>
    </row>
    <row r="59" spans="1:11" ht="15.75" x14ac:dyDescent="0.2">
      <c r="A59" s="281"/>
      <c r="B59" s="364" t="s">
        <v>562</v>
      </c>
      <c r="C59" s="289">
        <f>C60</f>
        <v>0</v>
      </c>
      <c r="D59" s="289">
        <f>D60</f>
        <v>0</v>
      </c>
      <c r="E59" s="283">
        <f t="shared" si="10"/>
        <v>0</v>
      </c>
      <c r="F59" s="289">
        <f>F60</f>
        <v>0</v>
      </c>
      <c r="G59" s="289">
        <f>G60</f>
        <v>0</v>
      </c>
      <c r="H59" s="283">
        <f t="shared" si="11"/>
        <v>0</v>
      </c>
      <c r="I59" s="289">
        <f>I60</f>
        <v>0</v>
      </c>
      <c r="J59" s="289">
        <f>J60</f>
        <v>0</v>
      </c>
      <c r="K59" s="283">
        <f t="shared" si="12"/>
        <v>0</v>
      </c>
    </row>
    <row r="60" spans="1:11" ht="15.75" x14ac:dyDescent="0.2">
      <c r="A60" s="281"/>
      <c r="B60" s="364" t="s">
        <v>560</v>
      </c>
      <c r="C60" s="289">
        <f>C21</f>
        <v>0</v>
      </c>
      <c r="D60" s="289">
        <f>D21</f>
        <v>0</v>
      </c>
      <c r="E60" s="283">
        <f t="shared" si="10"/>
        <v>0</v>
      </c>
      <c r="F60" s="289">
        <f>F21</f>
        <v>0</v>
      </c>
      <c r="G60" s="289">
        <f>G21</f>
        <v>0</v>
      </c>
      <c r="H60" s="283">
        <f t="shared" si="11"/>
        <v>0</v>
      </c>
      <c r="I60" s="282">
        <f t="shared" si="12"/>
        <v>0</v>
      </c>
      <c r="J60" s="282">
        <f t="shared" si="12"/>
        <v>0</v>
      </c>
      <c r="K60" s="283">
        <f t="shared" si="12"/>
        <v>0</v>
      </c>
    </row>
    <row r="61" spans="1:11" ht="25.5" x14ac:dyDescent="0.2">
      <c r="A61" s="281"/>
      <c r="B61" s="364" t="s">
        <v>563</v>
      </c>
      <c r="C61" s="289"/>
      <c r="D61" s="282">
        <v>0</v>
      </c>
      <c r="E61" s="283">
        <f t="shared" si="10"/>
        <v>0</v>
      </c>
      <c r="F61" s="282"/>
      <c r="G61" s="282">
        <v>0</v>
      </c>
      <c r="H61" s="283">
        <f t="shared" si="11"/>
        <v>0</v>
      </c>
      <c r="I61" s="282">
        <f t="shared" si="12"/>
        <v>0</v>
      </c>
      <c r="J61" s="282">
        <f t="shared" si="12"/>
        <v>0</v>
      </c>
      <c r="K61" s="283">
        <f t="shared" si="12"/>
        <v>0</v>
      </c>
    </row>
    <row r="62" spans="1:11" ht="25.5" x14ac:dyDescent="0.2">
      <c r="A62" s="281"/>
      <c r="B62" s="364" t="s">
        <v>564</v>
      </c>
      <c r="C62" s="289">
        <f>C63</f>
        <v>0</v>
      </c>
      <c r="D62" s="289">
        <f t="shared" ref="D62:K62" si="13">D63</f>
        <v>0</v>
      </c>
      <c r="E62" s="363">
        <f t="shared" si="13"/>
        <v>0</v>
      </c>
      <c r="F62" s="289">
        <f t="shared" si="13"/>
        <v>0</v>
      </c>
      <c r="G62" s="289">
        <f t="shared" si="13"/>
        <v>0</v>
      </c>
      <c r="H62" s="363">
        <f t="shared" si="13"/>
        <v>0</v>
      </c>
      <c r="I62" s="289">
        <f t="shared" si="13"/>
        <v>0</v>
      </c>
      <c r="J62" s="289">
        <f t="shared" si="13"/>
        <v>0</v>
      </c>
      <c r="K62" s="363">
        <f t="shared" si="13"/>
        <v>0</v>
      </c>
    </row>
    <row r="63" spans="1:11" ht="15.75" x14ac:dyDescent="0.2">
      <c r="A63" s="281"/>
      <c r="B63" s="364" t="s">
        <v>560</v>
      </c>
      <c r="C63" s="289">
        <f>C22</f>
        <v>0</v>
      </c>
      <c r="D63" s="289">
        <f>D22</f>
        <v>0</v>
      </c>
      <c r="E63" s="283">
        <f t="shared" si="10"/>
        <v>0</v>
      </c>
      <c r="F63" s="289">
        <f>F22</f>
        <v>0</v>
      </c>
      <c r="G63" s="289">
        <f>G22</f>
        <v>0</v>
      </c>
      <c r="H63" s="283">
        <f t="shared" si="11"/>
        <v>0</v>
      </c>
      <c r="I63" s="282">
        <f t="shared" si="12"/>
        <v>0</v>
      </c>
      <c r="J63" s="282">
        <f t="shared" si="12"/>
        <v>0</v>
      </c>
      <c r="K63" s="283">
        <f t="shared" si="12"/>
        <v>0</v>
      </c>
    </row>
    <row r="64" spans="1:11" ht="25.5" x14ac:dyDescent="0.2">
      <c r="A64" s="281"/>
      <c r="B64" s="364" t="s">
        <v>565</v>
      </c>
      <c r="C64" s="289">
        <v>1</v>
      </c>
      <c r="D64" s="282">
        <v>0</v>
      </c>
      <c r="E64" s="283">
        <f t="shared" si="10"/>
        <v>1</v>
      </c>
      <c r="F64" s="282">
        <v>0</v>
      </c>
      <c r="G64" s="282">
        <v>0</v>
      </c>
      <c r="H64" s="283">
        <f t="shared" si="11"/>
        <v>0</v>
      </c>
      <c r="I64" s="282">
        <f t="shared" si="12"/>
        <v>-1</v>
      </c>
      <c r="J64" s="282">
        <f t="shared" si="12"/>
        <v>0</v>
      </c>
      <c r="K64" s="283">
        <f t="shared" si="12"/>
        <v>-1</v>
      </c>
    </row>
    <row r="65" spans="1:11" ht="25.5" x14ac:dyDescent="0.2">
      <c r="A65" s="281"/>
      <c r="B65" s="364" t="s">
        <v>566</v>
      </c>
      <c r="C65" s="366">
        <f>C23</f>
        <v>0</v>
      </c>
      <c r="D65" s="366">
        <f>D23</f>
        <v>0</v>
      </c>
      <c r="E65" s="283">
        <f t="shared" si="10"/>
        <v>0</v>
      </c>
      <c r="F65" s="366">
        <f>F23</f>
        <v>0</v>
      </c>
      <c r="G65" s="366">
        <f>G23</f>
        <v>0</v>
      </c>
      <c r="H65" s="283">
        <f t="shared" si="11"/>
        <v>0</v>
      </c>
      <c r="I65" s="282">
        <f t="shared" si="12"/>
        <v>0</v>
      </c>
      <c r="J65" s="282">
        <f t="shared" si="12"/>
        <v>0</v>
      </c>
      <c r="K65" s="283">
        <f t="shared" si="12"/>
        <v>0</v>
      </c>
    </row>
    <row r="66" spans="1:11" x14ac:dyDescent="0.2">
      <c r="A66" s="281"/>
      <c r="B66" s="364" t="s">
        <v>567</v>
      </c>
      <c r="C66" s="288">
        <v>1</v>
      </c>
      <c r="D66" s="154">
        <v>0</v>
      </c>
      <c r="E66" s="313">
        <f t="shared" si="10"/>
        <v>1</v>
      </c>
      <c r="F66" s="154">
        <v>0</v>
      </c>
      <c r="G66" s="154">
        <v>0</v>
      </c>
      <c r="H66" s="154">
        <f t="shared" si="11"/>
        <v>0</v>
      </c>
      <c r="I66" s="154">
        <f t="shared" si="12"/>
        <v>-1</v>
      </c>
      <c r="J66" s="154">
        <f t="shared" si="12"/>
        <v>0</v>
      </c>
      <c r="K66" s="313">
        <f t="shared" si="12"/>
        <v>-1</v>
      </c>
    </row>
    <row r="67" spans="1:11" ht="25.5" x14ac:dyDescent="0.2">
      <c r="A67" s="287"/>
      <c r="B67" s="364" t="s">
        <v>568</v>
      </c>
      <c r="C67" s="288"/>
      <c r="D67" s="154"/>
      <c r="E67" s="313">
        <f t="shared" si="10"/>
        <v>0</v>
      </c>
      <c r="F67" s="154">
        <v>0</v>
      </c>
      <c r="G67" s="154"/>
      <c r="H67" s="154">
        <f t="shared" si="11"/>
        <v>0</v>
      </c>
      <c r="I67" s="154">
        <f t="shared" si="12"/>
        <v>0</v>
      </c>
      <c r="J67" s="154">
        <f t="shared" si="12"/>
        <v>0</v>
      </c>
      <c r="K67" s="313">
        <f t="shared" si="12"/>
        <v>0</v>
      </c>
    </row>
    <row r="68" spans="1:11" ht="16.5" x14ac:dyDescent="0.2">
      <c r="A68" s="367" t="s">
        <v>569</v>
      </c>
      <c r="B68" s="368"/>
      <c r="C68" s="368"/>
      <c r="D68" s="368"/>
      <c r="E68" s="368"/>
      <c r="F68" s="368"/>
      <c r="G68" s="368"/>
      <c r="H68" s="368"/>
      <c r="I68" s="368"/>
      <c r="J68" s="368"/>
      <c r="K68" s="369"/>
    </row>
    <row r="69" spans="1:11" ht="18.75" x14ac:dyDescent="0.2">
      <c r="A69" s="370" t="s">
        <v>570</v>
      </c>
      <c r="B69" s="371"/>
      <c r="C69" s="370"/>
      <c r="D69" s="370"/>
      <c r="E69" s="370"/>
      <c r="F69" s="370"/>
      <c r="G69" s="370"/>
      <c r="H69" s="370"/>
      <c r="I69" s="370"/>
      <c r="J69" s="370"/>
      <c r="K69" s="370"/>
    </row>
    <row r="70" spans="1:11" ht="14.25" x14ac:dyDescent="0.2">
      <c r="A70" s="134" t="s">
        <v>197</v>
      </c>
      <c r="B70" s="134" t="s">
        <v>198</v>
      </c>
      <c r="C70" s="135"/>
      <c r="D70" s="135"/>
      <c r="E70" s="135"/>
      <c r="F70" s="135"/>
      <c r="G70" s="135"/>
      <c r="H70" s="135"/>
      <c r="I70" s="135"/>
      <c r="J70" s="135"/>
      <c r="K70" s="135"/>
    </row>
    <row r="71" spans="1:11" ht="38.25" x14ac:dyDescent="0.2">
      <c r="A71" s="134"/>
      <c r="B71" s="136" t="s">
        <v>571</v>
      </c>
      <c r="C71" s="372">
        <f>IF(C58=0,"-",ROUND(C57/C58,1))</f>
        <v>41.9</v>
      </c>
      <c r="D71" s="372">
        <f>IF(D58=0,0,ROUND(D57/D58,1))</f>
        <v>0</v>
      </c>
      <c r="E71" s="373">
        <f>IF(E58=0,"-",ROUND(E57/E58,1))</f>
        <v>41.9</v>
      </c>
      <c r="F71" s="372">
        <f t="shared" ref="F71" si="14">IF(F58=0,"-",ROUND(F57/F58,1))</f>
        <v>48.4</v>
      </c>
      <c r="G71" s="372">
        <f>IF(G58=0,0,ROUND(G57/G58,1))</f>
        <v>30.7</v>
      </c>
      <c r="H71" s="373">
        <f>IF(H58=0,"-",ROUND(H57/H58,1))</f>
        <v>44</v>
      </c>
      <c r="I71" s="282">
        <f t="shared" ref="I71:K71" si="15">F71-C71</f>
        <v>6.5</v>
      </c>
      <c r="J71" s="282">
        <f t="shared" si="15"/>
        <v>30.7</v>
      </c>
      <c r="K71" s="283">
        <f t="shared" si="15"/>
        <v>2.1000000000000014</v>
      </c>
    </row>
    <row r="72" spans="1:11" ht="25.5" x14ac:dyDescent="0.2">
      <c r="A72" s="134"/>
      <c r="B72" s="136" t="s">
        <v>572</v>
      </c>
      <c r="C72" s="372">
        <f t="shared" ref="C72:H72" si="16">IF(C61=0,0,ROUND(C60/C61,1))</f>
        <v>0</v>
      </c>
      <c r="D72" s="372">
        <f t="shared" si="16"/>
        <v>0</v>
      </c>
      <c r="E72" s="373">
        <f t="shared" si="16"/>
        <v>0</v>
      </c>
      <c r="F72" s="372">
        <f t="shared" si="16"/>
        <v>0</v>
      </c>
      <c r="G72" s="372">
        <f t="shared" si="16"/>
        <v>0</v>
      </c>
      <c r="H72" s="373">
        <f t="shared" si="16"/>
        <v>0</v>
      </c>
      <c r="I72" s="372">
        <f>IF(AND(C72=0,F72=0),0,C72-F72)</f>
        <v>0</v>
      </c>
      <c r="J72" s="372">
        <f>IF(AND(D72=0,G72=0),0,D72-G72)</f>
        <v>0</v>
      </c>
      <c r="K72" s="373">
        <f t="shared" ref="I72:K74" si="17">IF(AND(E72="-",H72="-"),"-",E72-H72)</f>
        <v>0</v>
      </c>
    </row>
    <row r="73" spans="1:11" ht="25.5" x14ac:dyDescent="0.2">
      <c r="A73" s="134"/>
      <c r="B73" s="136" t="s">
        <v>573</v>
      </c>
      <c r="C73" s="372">
        <f>IF(C64=0,"-",ROUND(C63/C64,1))</f>
        <v>0</v>
      </c>
      <c r="D73" s="372">
        <f>IF(D64=0,0,ROUND(D63/D64,1))</f>
        <v>0</v>
      </c>
      <c r="E73" s="373">
        <f t="shared" ref="E73" si="18">IF(E64=0,"-",ROUND(E63/E64,1))</f>
        <v>0</v>
      </c>
      <c r="F73" s="372">
        <f>IF(F64=0,0,ROUND(F63/F64,1))</f>
        <v>0</v>
      </c>
      <c r="G73" s="372">
        <f>IF(G64=0,0,ROUND(G63/G64,1))</f>
        <v>0</v>
      </c>
      <c r="H73" s="373">
        <f>IF(H64=0,0,ROUND(H63/H64,1))</f>
        <v>0</v>
      </c>
      <c r="I73" s="372">
        <f t="shared" si="17"/>
        <v>0</v>
      </c>
      <c r="J73" s="372">
        <f t="shared" si="17"/>
        <v>0</v>
      </c>
      <c r="K73" s="373">
        <f t="shared" si="17"/>
        <v>0</v>
      </c>
    </row>
    <row r="74" spans="1:11" ht="25.5" x14ac:dyDescent="0.2">
      <c r="A74" s="136"/>
      <c r="B74" s="136" t="s">
        <v>574</v>
      </c>
      <c r="C74" s="372">
        <f>IF(C66=0,"-",ROUND(C65/C66,1))</f>
        <v>0</v>
      </c>
      <c r="D74" s="372">
        <f>IF(D66=0,0,ROUND(D65/D66,1))</f>
        <v>0</v>
      </c>
      <c r="E74" s="373">
        <f t="shared" ref="E74" si="19">IF(E66=0,"-",ROUND(E65/E66,1))</f>
        <v>0</v>
      </c>
      <c r="F74" s="372">
        <f>IF(F66=0,0,ROUND(F65/F66,1))</f>
        <v>0</v>
      </c>
      <c r="G74" s="372">
        <f>IF(G66=0,0,ROUND(G65/G66,1))</f>
        <v>0</v>
      </c>
      <c r="H74" s="373">
        <f>IF(H66=0,0,ROUND(H65/H66,1))</f>
        <v>0</v>
      </c>
      <c r="I74" s="372">
        <f t="shared" si="17"/>
        <v>0</v>
      </c>
      <c r="J74" s="372">
        <f t="shared" si="17"/>
        <v>0</v>
      </c>
      <c r="K74" s="373">
        <f t="shared" si="17"/>
        <v>0</v>
      </c>
    </row>
    <row r="75" spans="1:11" ht="16.5" x14ac:dyDescent="0.2">
      <c r="A75" s="367" t="s">
        <v>53</v>
      </c>
      <c r="B75" s="368"/>
      <c r="C75" s="368"/>
      <c r="D75" s="368"/>
      <c r="E75" s="368"/>
      <c r="F75" s="368"/>
      <c r="G75" s="368"/>
      <c r="H75" s="368"/>
      <c r="I75" s="368"/>
      <c r="J75" s="368"/>
      <c r="K75" s="369"/>
    </row>
    <row r="76" spans="1:11" ht="18.75" x14ac:dyDescent="0.2">
      <c r="A76" s="370" t="s">
        <v>575</v>
      </c>
      <c r="B76" s="374"/>
      <c r="C76" s="374"/>
      <c r="D76" s="374"/>
      <c r="E76" s="374"/>
      <c r="F76" s="374"/>
      <c r="G76" s="374"/>
      <c r="H76" s="374"/>
      <c r="I76" s="374"/>
      <c r="J76" s="374"/>
      <c r="K76" s="374"/>
    </row>
    <row r="77" spans="1:11" ht="14.25" x14ac:dyDescent="0.2">
      <c r="A77" s="134">
        <v>4</v>
      </c>
      <c r="B77" s="139" t="s">
        <v>70</v>
      </c>
      <c r="C77" s="136"/>
      <c r="D77" s="136"/>
      <c r="E77" s="136"/>
      <c r="F77" s="136"/>
      <c r="G77" s="136"/>
      <c r="H77" s="136"/>
      <c r="I77" s="136"/>
      <c r="J77" s="136"/>
      <c r="K77" s="136"/>
    </row>
    <row r="78" spans="1:11" ht="15.75" x14ac:dyDescent="0.2">
      <c r="A78" s="134"/>
      <c r="B78" s="136" t="s">
        <v>576</v>
      </c>
      <c r="C78" s="282">
        <v>87</v>
      </c>
      <c r="D78" s="282"/>
      <c r="E78" s="283">
        <f>SUM(C78:D78)</f>
        <v>87</v>
      </c>
      <c r="F78" s="282">
        <f>IF(C20=0,0,ROUND(F20/C20*100,0))</f>
        <v>99</v>
      </c>
      <c r="G78" s="282">
        <f>IF(D20=0,0,ROUND(G20/D20*100,0))+100</f>
        <v>100</v>
      </c>
      <c r="H78" s="283">
        <f>IF(E20=0,"-",ROUND(H20/E20*100,0))</f>
        <v>120</v>
      </c>
      <c r="I78" s="282">
        <f t="shared" ref="I78:K78" si="20">F78-C78</f>
        <v>12</v>
      </c>
      <c r="J78" s="282">
        <f t="shared" si="20"/>
        <v>100</v>
      </c>
      <c r="K78" s="283">
        <f t="shared" si="20"/>
        <v>33</v>
      </c>
    </row>
    <row r="79" spans="1:11" ht="25.5" x14ac:dyDescent="0.2">
      <c r="A79" s="134"/>
      <c r="B79" s="136" t="s">
        <v>577</v>
      </c>
      <c r="C79" s="282">
        <v>67</v>
      </c>
      <c r="D79" s="282"/>
      <c r="E79" s="283">
        <f>SUM(C79:D79)</f>
        <v>67</v>
      </c>
      <c r="F79" s="282">
        <f>IF(C21=0,0,ROUND(F21/C21*100,0))</f>
        <v>0</v>
      </c>
      <c r="G79" s="282">
        <f>IF(D21=0,0,ROUND(G21/D21*100,0))</f>
        <v>0</v>
      </c>
      <c r="H79" s="283" t="str">
        <f t="shared" ref="H79" si="21">IF(E21=0,"-",ROUND(H21/E21*100,0))</f>
        <v>-</v>
      </c>
      <c r="I79" s="372">
        <f t="shared" ref="I79:J81" si="22">IF(AND(C79=0,F79=0),0,C79-F79)</f>
        <v>67</v>
      </c>
      <c r="J79" s="372">
        <f t="shared" si="22"/>
        <v>0</v>
      </c>
      <c r="K79" s="373" t="e">
        <f t="shared" ref="K79:K81" si="23">IF(AND(E79="-",H79="-"),"-",E79-H79)</f>
        <v>#VALUE!</v>
      </c>
    </row>
    <row r="80" spans="1:11" ht="25.5" x14ac:dyDescent="0.2">
      <c r="A80" s="136"/>
      <c r="B80" s="136" t="s">
        <v>578</v>
      </c>
      <c r="C80" s="282">
        <v>100</v>
      </c>
      <c r="D80" s="282"/>
      <c r="E80" s="283">
        <f t="shared" ref="E80:E81" si="24">SUM(C80:D80)</f>
        <v>100</v>
      </c>
      <c r="F80" s="282">
        <f>IF(C22=0,0,ROUND(F22/C22*100,0))</f>
        <v>0</v>
      </c>
      <c r="G80" s="282">
        <f>IF(D22=0,0,ROUND(G22/D22*100,0))</f>
        <v>0</v>
      </c>
      <c r="H80" s="283">
        <f>IF(E22=0,0,ROUND(H22/E22*100,0))</f>
        <v>0</v>
      </c>
      <c r="I80" s="372">
        <f t="shared" si="22"/>
        <v>100</v>
      </c>
      <c r="J80" s="372">
        <f t="shared" si="22"/>
        <v>0</v>
      </c>
      <c r="K80" s="373">
        <f t="shared" si="23"/>
        <v>100</v>
      </c>
    </row>
    <row r="81" spans="1:11" ht="15.75" x14ac:dyDescent="0.2">
      <c r="A81" s="136"/>
      <c r="B81" s="136" t="s">
        <v>579</v>
      </c>
      <c r="C81" s="375">
        <v>100</v>
      </c>
      <c r="D81" s="375"/>
      <c r="E81" s="283">
        <f t="shared" si="24"/>
        <v>100</v>
      </c>
      <c r="F81" s="282">
        <f>IF(C23=0,0,ROUND(F23/C23*100,0))</f>
        <v>0</v>
      </c>
      <c r="G81" s="282">
        <f>IF(D23=0,0,ROUND(G23/D23*100,0))</f>
        <v>0</v>
      </c>
      <c r="H81" s="283">
        <f>IF(E23=0,0,ROUND(H23/E23*100,0))</f>
        <v>0</v>
      </c>
      <c r="I81" s="372">
        <f t="shared" si="22"/>
        <v>100</v>
      </c>
      <c r="J81" s="372">
        <f t="shared" si="22"/>
        <v>0</v>
      </c>
      <c r="K81" s="373">
        <f t="shared" si="23"/>
        <v>100</v>
      </c>
    </row>
    <row r="82" spans="1:11" ht="16.5" x14ac:dyDescent="0.2">
      <c r="A82" s="367" t="s">
        <v>74</v>
      </c>
      <c r="B82" s="368"/>
      <c r="C82" s="368"/>
      <c r="D82" s="368"/>
      <c r="E82" s="368"/>
      <c r="F82" s="368"/>
      <c r="G82" s="368"/>
      <c r="H82" s="368"/>
      <c r="I82" s="368"/>
      <c r="J82" s="368"/>
      <c r="K82" s="369"/>
    </row>
    <row r="83" spans="1:11" ht="18.75" x14ac:dyDescent="0.2">
      <c r="A83" s="370" t="s">
        <v>580</v>
      </c>
      <c r="B83" s="376"/>
      <c r="C83" s="376"/>
      <c r="D83" s="376"/>
      <c r="E83" s="376"/>
      <c r="F83" s="376"/>
      <c r="G83" s="376"/>
      <c r="H83" s="376"/>
      <c r="I83" s="376"/>
      <c r="J83" s="376"/>
      <c r="K83" s="376"/>
    </row>
    <row r="84" spans="1:11" ht="16.5" x14ac:dyDescent="0.2">
      <c r="A84" s="377"/>
      <c r="B84" s="378"/>
      <c r="C84" s="378"/>
      <c r="D84" s="378"/>
      <c r="E84" s="378"/>
      <c r="F84" s="378"/>
      <c r="G84" s="378"/>
      <c r="H84" s="378"/>
      <c r="I84" s="378"/>
      <c r="J84" s="378"/>
      <c r="K84" s="379"/>
    </row>
    <row r="85" spans="1:11" x14ac:dyDescent="0.2">
      <c r="A85" s="140" t="s">
        <v>76</v>
      </c>
      <c r="B85" s="141"/>
      <c r="C85" s="141"/>
      <c r="D85" s="141"/>
      <c r="E85" s="141"/>
      <c r="F85" s="141"/>
      <c r="G85" s="141"/>
      <c r="H85" s="141"/>
      <c r="I85" s="141"/>
      <c r="J85" s="141"/>
      <c r="K85" s="141"/>
    </row>
    <row r="86" spans="1:11" ht="18.75" x14ac:dyDescent="0.2">
      <c r="A86" s="290" t="s">
        <v>581</v>
      </c>
      <c r="B86" s="290"/>
      <c r="C86" s="290"/>
      <c r="D86" s="290"/>
      <c r="E86" s="290"/>
      <c r="F86" s="290"/>
      <c r="G86" s="290"/>
      <c r="H86" s="290"/>
      <c r="I86" s="290"/>
      <c r="J86" s="290"/>
      <c r="K86" s="290"/>
    </row>
    <row r="87" spans="1:11" ht="14.25" x14ac:dyDescent="0.2">
      <c r="A87" s="143" t="s">
        <v>81</v>
      </c>
      <c r="B87" s="143"/>
      <c r="C87" s="143"/>
      <c r="D87" s="143"/>
      <c r="E87" s="143"/>
      <c r="F87" s="143"/>
      <c r="G87" s="143"/>
      <c r="H87" s="143"/>
      <c r="I87" s="143"/>
      <c r="J87" s="143"/>
      <c r="K87" s="143"/>
    </row>
    <row r="88" spans="1:11" ht="18.75" x14ac:dyDescent="0.2">
      <c r="A88" s="142" t="s">
        <v>529</v>
      </c>
      <c r="B88" s="142"/>
      <c r="C88" s="142"/>
      <c r="D88" s="142"/>
      <c r="E88" s="142"/>
      <c r="F88" s="142"/>
      <c r="G88" s="142"/>
      <c r="H88" s="142"/>
      <c r="I88" s="142"/>
      <c r="J88" s="142"/>
      <c r="K88" s="142"/>
    </row>
    <row r="89" spans="1:11" x14ac:dyDescent="0.2">
      <c r="A89" s="144" t="s">
        <v>582</v>
      </c>
      <c r="B89" s="145"/>
      <c r="C89" s="145"/>
      <c r="D89" s="145"/>
      <c r="E89" s="145"/>
      <c r="F89" s="145"/>
      <c r="G89" s="145"/>
      <c r="H89" s="145"/>
      <c r="I89" s="145"/>
      <c r="J89" s="145"/>
      <c r="K89" s="145"/>
    </row>
    <row r="90" spans="1:11" x14ac:dyDescent="0.2">
      <c r="A90" s="132" t="s">
        <v>182</v>
      </c>
      <c r="B90" s="132" t="s">
        <v>183</v>
      </c>
      <c r="C90" s="146" t="s">
        <v>204</v>
      </c>
      <c r="D90" s="146"/>
      <c r="E90" s="146"/>
      <c r="F90" s="146" t="s">
        <v>205</v>
      </c>
      <c r="G90" s="146"/>
      <c r="H90" s="146"/>
      <c r="I90" s="147" t="s">
        <v>86</v>
      </c>
      <c r="J90" s="146"/>
      <c r="K90" s="146"/>
    </row>
    <row r="91" spans="1:11" ht="22.5" x14ac:dyDescent="0.2">
      <c r="A91" s="132"/>
      <c r="B91" s="132"/>
      <c r="C91" s="133" t="s">
        <v>15</v>
      </c>
      <c r="D91" s="133" t="s">
        <v>16</v>
      </c>
      <c r="E91" s="133" t="s">
        <v>17</v>
      </c>
      <c r="F91" s="133" t="s">
        <v>15</v>
      </c>
      <c r="G91" s="133" t="s">
        <v>16</v>
      </c>
      <c r="H91" s="133" t="s">
        <v>17</v>
      </c>
      <c r="I91" s="133" t="s">
        <v>15</v>
      </c>
      <c r="J91" s="133" t="s">
        <v>16</v>
      </c>
      <c r="K91" s="133" t="s">
        <v>17</v>
      </c>
    </row>
    <row r="92" spans="1:11" ht="15.75" x14ac:dyDescent="0.2">
      <c r="A92" s="136"/>
      <c r="B92" s="136" t="s">
        <v>394</v>
      </c>
      <c r="C92" s="380">
        <f>SUM(C96:C100)</f>
        <v>47.8</v>
      </c>
      <c r="D92" s="380">
        <f>SUM(D96:D100)</f>
        <v>0</v>
      </c>
      <c r="E92" s="381">
        <f>C92+D92</f>
        <v>47.8</v>
      </c>
      <c r="F92" s="380">
        <f>SUM(F96:F100)</f>
        <v>290.2</v>
      </c>
      <c r="G92" s="380">
        <f>SUM(G96:G100)</f>
        <v>61.4</v>
      </c>
      <c r="H92" s="380">
        <f>F92+G92</f>
        <v>351.59999999999997</v>
      </c>
      <c r="I92" s="380">
        <f>F92/C92*100-100</f>
        <v>507.11297071129707</v>
      </c>
      <c r="J92" s="380">
        <f>IF(D92=0,0,G92/D92*100-100)</f>
        <v>0</v>
      </c>
      <c r="K92" s="380">
        <f>H92/E92*100-100</f>
        <v>635.56485355648533</v>
      </c>
    </row>
    <row r="93" spans="1:11" ht="14.25" x14ac:dyDescent="0.2">
      <c r="A93" s="294" t="s">
        <v>87</v>
      </c>
      <c r="B93" s="294"/>
      <c r="C93" s="294"/>
      <c r="D93" s="294"/>
      <c r="E93" s="294"/>
      <c r="F93" s="294"/>
      <c r="G93" s="294"/>
      <c r="H93" s="294"/>
      <c r="I93" s="294"/>
      <c r="J93" s="294"/>
      <c r="K93" s="294"/>
    </row>
    <row r="94" spans="1:11" ht="18.75" x14ac:dyDescent="0.2">
      <c r="A94" s="149" t="s">
        <v>583</v>
      </c>
      <c r="B94" s="149"/>
      <c r="C94" s="149"/>
      <c r="D94" s="149"/>
      <c r="E94" s="149"/>
      <c r="F94" s="149"/>
      <c r="G94" s="149"/>
      <c r="H94" s="149"/>
      <c r="I94" s="149"/>
      <c r="J94" s="149"/>
      <c r="K94" s="149"/>
    </row>
    <row r="95" spans="1:11" ht="15" x14ac:dyDescent="0.2">
      <c r="A95" s="136"/>
      <c r="B95" s="291" t="s">
        <v>395</v>
      </c>
      <c r="C95" s="136"/>
      <c r="D95" s="136"/>
      <c r="E95" s="136"/>
      <c r="F95" s="295"/>
      <c r="G95" s="295"/>
      <c r="H95" s="295"/>
      <c r="I95" s="382"/>
      <c r="J95" s="382"/>
      <c r="K95" s="382"/>
    </row>
    <row r="96" spans="1:11" ht="25.5" x14ac:dyDescent="0.2">
      <c r="A96" s="136"/>
      <c r="B96" s="130" t="str">
        <f>B20</f>
        <v>Забезпечення виконання програми розвитку культури, мистецтва і охорони культурної спадщини</v>
      </c>
      <c r="C96" s="292">
        <v>37.799999999999997</v>
      </c>
      <c r="D96" s="292"/>
      <c r="E96" s="293">
        <f>SUM(C96:D96)</f>
        <v>37.799999999999997</v>
      </c>
      <c r="F96" s="292">
        <f t="shared" ref="F96:G100" si="25">IF(F20=0,0,F20)</f>
        <v>290.2</v>
      </c>
      <c r="G96" s="292">
        <f t="shared" si="25"/>
        <v>61.4</v>
      </c>
      <c r="H96" s="293">
        <f>SUM(F96:G96)</f>
        <v>351.59999999999997</v>
      </c>
      <c r="I96" s="383">
        <f>IF(C96=0,0,F96/C96*100-100)</f>
        <v>667.72486772486775</v>
      </c>
      <c r="J96" s="383">
        <f>IF(D96=0,0,G96/D96*100-100)</f>
        <v>0</v>
      </c>
      <c r="K96" s="384">
        <f>IF(E96=0,0,H96/E96*100-100)</f>
        <v>830.15873015873001</v>
      </c>
    </row>
    <row r="97" spans="1:11" ht="15.75" x14ac:dyDescent="0.2">
      <c r="A97" s="136"/>
      <c r="B97" s="130" t="str">
        <f>B21</f>
        <v>Забезпечення виконання програми  розвитку туризма</v>
      </c>
      <c r="C97" s="292">
        <v>10</v>
      </c>
      <c r="D97" s="292"/>
      <c r="E97" s="293">
        <f t="shared" ref="E97:E100" si="26">SUM(C97:D97)</f>
        <v>10</v>
      </c>
      <c r="F97" s="292">
        <f t="shared" si="25"/>
        <v>0</v>
      </c>
      <c r="G97" s="292">
        <f t="shared" si="25"/>
        <v>0</v>
      </c>
      <c r="H97" s="293">
        <f t="shared" ref="H97:H100" si="27">SUM(F97:G97)</f>
        <v>0</v>
      </c>
      <c r="I97" s="383">
        <f t="shared" ref="I97:K100" si="28">IF(C97=0,0,F97/C97*100-100)</f>
        <v>-100</v>
      </c>
      <c r="J97" s="383">
        <f t="shared" si="28"/>
        <v>0</v>
      </c>
      <c r="K97" s="384">
        <f t="shared" si="28"/>
        <v>-100</v>
      </c>
    </row>
    <row r="98" spans="1:11" ht="25.5" x14ac:dyDescent="0.2">
      <c r="A98" s="136"/>
      <c r="B98" s="385" t="str">
        <f>B22</f>
        <v>Забезпечення виконання програми  проведення археологічних досліджень</v>
      </c>
      <c r="C98" s="380"/>
      <c r="D98" s="380"/>
      <c r="E98" s="293">
        <f t="shared" si="26"/>
        <v>0</v>
      </c>
      <c r="F98" s="292">
        <f t="shared" si="25"/>
        <v>0</v>
      </c>
      <c r="G98" s="292">
        <f t="shared" si="25"/>
        <v>0</v>
      </c>
      <c r="H98" s="293">
        <f t="shared" si="27"/>
        <v>0</v>
      </c>
      <c r="I98" s="383">
        <f t="shared" si="28"/>
        <v>0</v>
      </c>
      <c r="J98" s="383">
        <f t="shared" si="28"/>
        <v>0</v>
      </c>
      <c r="K98" s="384">
        <f t="shared" si="28"/>
        <v>0</v>
      </c>
    </row>
    <row r="99" spans="1:11" ht="38.25" x14ac:dyDescent="0.2">
      <c r="A99" s="136"/>
      <c r="B99" s="385" t="str">
        <f>B23</f>
        <v>реалізація проекту  Програми громадського бюджету "Історична книга "Ніжинські земські лікарі та їх нащадки, до 155-річчя заснування Ніжинської зеської лікарні"" у 2021 році</v>
      </c>
      <c r="C99" s="380"/>
      <c r="D99" s="380"/>
      <c r="E99" s="293">
        <f t="shared" si="26"/>
        <v>0</v>
      </c>
      <c r="F99" s="292">
        <f t="shared" si="25"/>
        <v>0</v>
      </c>
      <c r="G99" s="292">
        <f t="shared" si="25"/>
        <v>0</v>
      </c>
      <c r="H99" s="293">
        <f t="shared" si="27"/>
        <v>0</v>
      </c>
      <c r="I99" s="383">
        <f t="shared" si="28"/>
        <v>0</v>
      </c>
      <c r="J99" s="383">
        <f t="shared" si="28"/>
        <v>0</v>
      </c>
      <c r="K99" s="384">
        <f t="shared" si="28"/>
        <v>0</v>
      </c>
    </row>
    <row r="100" spans="1:11" ht="15.75" x14ac:dyDescent="0.2">
      <c r="A100" s="136"/>
      <c r="B100" s="385" t="str">
        <f>B24</f>
        <v>Погашення кредиторської заборгованості за минулі періоди</v>
      </c>
      <c r="C100" s="380"/>
      <c r="D100" s="380"/>
      <c r="E100" s="293">
        <f t="shared" si="26"/>
        <v>0</v>
      </c>
      <c r="F100" s="292">
        <f t="shared" si="25"/>
        <v>0</v>
      </c>
      <c r="G100" s="292">
        <f t="shared" si="25"/>
        <v>0</v>
      </c>
      <c r="H100" s="293">
        <f t="shared" si="27"/>
        <v>0</v>
      </c>
      <c r="I100" s="383">
        <f t="shared" si="28"/>
        <v>0</v>
      </c>
      <c r="J100" s="383">
        <f t="shared" si="28"/>
        <v>0</v>
      </c>
      <c r="K100" s="384">
        <f t="shared" si="28"/>
        <v>0</v>
      </c>
    </row>
    <row r="101" spans="1:11" x14ac:dyDescent="0.2">
      <c r="A101" s="386" t="s">
        <v>90</v>
      </c>
      <c r="B101" s="387"/>
      <c r="C101" s="387"/>
      <c r="D101" s="387"/>
      <c r="E101" s="387"/>
      <c r="F101" s="387"/>
      <c r="G101" s="387"/>
      <c r="H101" s="387"/>
      <c r="I101" s="387"/>
      <c r="J101" s="387"/>
      <c r="K101" s="388"/>
    </row>
    <row r="102" spans="1:11" ht="18.75" x14ac:dyDescent="0.2">
      <c r="A102" s="298" t="s">
        <v>584</v>
      </c>
      <c r="B102" s="298"/>
      <c r="C102" s="298"/>
      <c r="D102" s="298"/>
      <c r="E102" s="298"/>
      <c r="F102" s="298"/>
      <c r="G102" s="298"/>
      <c r="H102" s="298"/>
      <c r="I102" s="298"/>
      <c r="J102" s="298"/>
      <c r="K102" s="298"/>
    </row>
    <row r="103" spans="1:11" ht="14.25" x14ac:dyDescent="0.2">
      <c r="A103" s="134" t="s">
        <v>190</v>
      </c>
      <c r="B103" s="134" t="s">
        <v>191</v>
      </c>
      <c r="C103" s="154"/>
      <c r="D103" s="154"/>
      <c r="E103" s="154"/>
      <c r="F103" s="154"/>
      <c r="G103" s="154"/>
      <c r="H103" s="154"/>
      <c r="I103" s="383"/>
      <c r="J103" s="383"/>
      <c r="K103" s="383"/>
    </row>
    <row r="104" spans="1:11" ht="15.75" x14ac:dyDescent="0.2">
      <c r="A104" s="134"/>
      <c r="B104" s="136" t="str">
        <f t="shared" ref="B104:B109" si="29">B49</f>
        <v>кількість місцевих програм розвитку культури і мистецтва</v>
      </c>
      <c r="C104" s="284">
        <v>1</v>
      </c>
      <c r="D104" s="284"/>
      <c r="E104" s="285">
        <f>SUM(C104:D104)</f>
        <v>1</v>
      </c>
      <c r="F104" s="284">
        <f>IF(F49=0,0,F49)</f>
        <v>1</v>
      </c>
      <c r="G104" s="284">
        <f>IF(G49=0,0,G49)</f>
        <v>0</v>
      </c>
      <c r="H104" s="285">
        <f>SUM(F104:G104)</f>
        <v>1</v>
      </c>
      <c r="I104" s="383">
        <f t="shared" ref="I104:K109" si="30">IF(C104=0,0,F104/C104*100-100)</f>
        <v>0</v>
      </c>
      <c r="J104" s="383">
        <f t="shared" si="30"/>
        <v>0</v>
      </c>
      <c r="K104" s="384">
        <f t="shared" si="30"/>
        <v>0</v>
      </c>
    </row>
    <row r="105" spans="1:11" ht="15.75" x14ac:dyDescent="0.2">
      <c r="A105" s="134"/>
      <c r="B105" s="136" t="str">
        <f t="shared" si="29"/>
        <v>кількість місцевих програм розвитку туризму</v>
      </c>
      <c r="C105" s="284">
        <v>1</v>
      </c>
      <c r="D105" s="284"/>
      <c r="E105" s="285">
        <f t="shared" ref="E105:E107" si="31">SUM(C105:D105)</f>
        <v>1</v>
      </c>
      <c r="F105" s="284">
        <f>IF(F50=0,0,F50)</f>
        <v>0</v>
      </c>
      <c r="G105" s="284">
        <f>IF(G50=0,0,G50)</f>
        <v>0</v>
      </c>
      <c r="H105" s="285">
        <f t="shared" ref="H105:H108" si="32">SUM(F105:G105)</f>
        <v>0</v>
      </c>
      <c r="I105" s="383">
        <f t="shared" si="30"/>
        <v>-100</v>
      </c>
      <c r="J105" s="383">
        <f t="shared" si="30"/>
        <v>0</v>
      </c>
      <c r="K105" s="384">
        <f t="shared" si="30"/>
        <v>-100</v>
      </c>
    </row>
    <row r="106" spans="1:11" ht="25.5" x14ac:dyDescent="0.2">
      <c r="A106" s="134"/>
      <c r="B106" s="136" t="str">
        <f t="shared" si="29"/>
        <v xml:space="preserve">кількість місцевих програм розвитку проведення археологічних досліджень  </v>
      </c>
      <c r="C106" s="284"/>
      <c r="D106" s="284"/>
      <c r="E106" s="285">
        <f t="shared" si="31"/>
        <v>0</v>
      </c>
      <c r="F106" s="284">
        <f t="shared" ref="F106:G109" si="33">IF(F51=0,0,F51)</f>
        <v>0</v>
      </c>
      <c r="G106" s="284">
        <f t="shared" si="33"/>
        <v>0</v>
      </c>
      <c r="H106" s="285">
        <f t="shared" si="32"/>
        <v>0</v>
      </c>
      <c r="I106" s="383">
        <f t="shared" si="30"/>
        <v>0</v>
      </c>
      <c r="J106" s="383">
        <f t="shared" si="30"/>
        <v>0</v>
      </c>
      <c r="K106" s="384">
        <f t="shared" si="30"/>
        <v>0</v>
      </c>
    </row>
    <row r="107" spans="1:11" ht="25.5" x14ac:dyDescent="0.2">
      <c r="A107" s="134"/>
      <c r="B107" s="136" t="str">
        <f t="shared" si="29"/>
        <v>кількість місцевих програм з реалізації громадського бюджету (бюджету участі)</v>
      </c>
      <c r="C107" s="284"/>
      <c r="D107" s="284"/>
      <c r="E107" s="285">
        <f t="shared" si="31"/>
        <v>0</v>
      </c>
      <c r="F107" s="284">
        <f t="shared" si="33"/>
        <v>0</v>
      </c>
      <c r="G107" s="284">
        <f t="shared" si="33"/>
        <v>0</v>
      </c>
      <c r="H107" s="285">
        <f t="shared" si="32"/>
        <v>0</v>
      </c>
      <c r="I107" s="383">
        <f t="shared" si="30"/>
        <v>0</v>
      </c>
      <c r="J107" s="383">
        <f t="shared" si="30"/>
        <v>0</v>
      </c>
      <c r="K107" s="384">
        <f t="shared" si="30"/>
        <v>0</v>
      </c>
    </row>
    <row r="108" spans="1:11" ht="15.75" x14ac:dyDescent="0.2">
      <c r="A108" s="136"/>
      <c r="B108" s="136" t="str">
        <f t="shared" si="29"/>
        <v>Обсяг кредиторської заборгованості за минулі періоди</v>
      </c>
      <c r="C108" s="284"/>
      <c r="D108" s="284"/>
      <c r="E108" s="285">
        <f>SUM(C108:D108)</f>
        <v>0</v>
      </c>
      <c r="F108" s="284">
        <f t="shared" si="33"/>
        <v>0</v>
      </c>
      <c r="G108" s="284">
        <f t="shared" si="33"/>
        <v>0</v>
      </c>
      <c r="H108" s="285">
        <f t="shared" si="32"/>
        <v>0</v>
      </c>
      <c r="I108" s="383">
        <f t="shared" si="30"/>
        <v>0</v>
      </c>
      <c r="J108" s="383">
        <f t="shared" si="30"/>
        <v>0</v>
      </c>
      <c r="K108" s="384">
        <f t="shared" si="30"/>
        <v>0</v>
      </c>
    </row>
    <row r="109" spans="1:11" ht="15.75" x14ac:dyDescent="0.2">
      <c r="A109" s="136"/>
      <c r="B109" s="136">
        <f t="shared" si="29"/>
        <v>0</v>
      </c>
      <c r="C109" s="284"/>
      <c r="D109" s="284"/>
      <c r="E109" s="285">
        <f>SUM(C109:D109)</f>
        <v>0</v>
      </c>
      <c r="F109" s="284">
        <f t="shared" si="33"/>
        <v>0</v>
      </c>
      <c r="G109" s="284">
        <f t="shared" si="33"/>
        <v>0</v>
      </c>
      <c r="H109" s="285">
        <f>SUM(F109:G109)</f>
        <v>0</v>
      </c>
      <c r="I109" s="383">
        <f t="shared" si="30"/>
        <v>0</v>
      </c>
      <c r="J109" s="383">
        <f t="shared" si="30"/>
        <v>0</v>
      </c>
      <c r="K109" s="384">
        <f t="shared" si="30"/>
        <v>0</v>
      </c>
    </row>
    <row r="110" spans="1:11" ht="15.75" x14ac:dyDescent="0.2">
      <c r="A110" s="134" t="s">
        <v>194</v>
      </c>
      <c r="B110" s="134" t="s">
        <v>195</v>
      </c>
      <c r="C110" s="285"/>
      <c r="D110" s="285"/>
      <c r="E110" s="285"/>
      <c r="F110" s="284"/>
      <c r="G110" s="284"/>
      <c r="H110" s="285"/>
      <c r="I110" s="292"/>
      <c r="J110" s="292"/>
      <c r="K110" s="292"/>
    </row>
    <row r="111" spans="1:11" ht="25.5" x14ac:dyDescent="0.2">
      <c r="A111" s="134"/>
      <c r="B111" s="362" t="str">
        <f t="shared" ref="B111:B122" si="34">B56</f>
        <v>видатки на місцеві програми розвитку культури і мистецтва, тис. грн.</v>
      </c>
      <c r="C111" s="292">
        <f>C96</f>
        <v>37.799999999999997</v>
      </c>
      <c r="D111" s="292">
        <f>D96</f>
        <v>0</v>
      </c>
      <c r="E111" s="293">
        <f>SUM(C111:D111)</f>
        <v>37.799999999999997</v>
      </c>
      <c r="F111" s="284">
        <f t="shared" ref="F111:G122" si="35">IF(F56=0,0,F56)</f>
        <v>290.2</v>
      </c>
      <c r="G111" s="284">
        <f t="shared" si="35"/>
        <v>61.4</v>
      </c>
      <c r="H111" s="293">
        <f>SUM(F111:G111)</f>
        <v>351.59999999999997</v>
      </c>
      <c r="I111" s="383">
        <f t="shared" ref="I111:K121" si="36">IF(C111=0,0,F111/C111*100-100)</f>
        <v>667.72486772486775</v>
      </c>
      <c r="J111" s="383">
        <f t="shared" si="36"/>
        <v>0</v>
      </c>
      <c r="K111" s="384">
        <f t="shared" si="36"/>
        <v>830.15873015873001</v>
      </c>
    </row>
    <row r="112" spans="1:11" ht="15.75" x14ac:dyDescent="0.2">
      <c r="A112" s="134"/>
      <c r="B112" s="362" t="str">
        <f t="shared" si="34"/>
        <v>в т.ч. за рахунок  коштів міського бюджету, тис.грн.</v>
      </c>
      <c r="C112" s="292">
        <f>C111</f>
        <v>37.799999999999997</v>
      </c>
      <c r="D112" s="292">
        <f>D111</f>
        <v>0</v>
      </c>
      <c r="E112" s="293">
        <f t="shared" ref="E112:E122" si="37">SUM(C112:D112)</f>
        <v>37.799999999999997</v>
      </c>
      <c r="F112" s="284">
        <f t="shared" si="35"/>
        <v>290.2</v>
      </c>
      <c r="G112" s="284">
        <v>0</v>
      </c>
      <c r="H112" s="293">
        <f t="shared" ref="H112:H122" si="38">SUM(F112:G112)</f>
        <v>290.2</v>
      </c>
      <c r="I112" s="383">
        <f t="shared" si="36"/>
        <v>667.72486772486775</v>
      </c>
      <c r="J112" s="383">
        <f t="shared" si="36"/>
        <v>0</v>
      </c>
      <c r="K112" s="384">
        <f t="shared" si="36"/>
        <v>667.72486772486775</v>
      </c>
    </row>
    <row r="113" spans="1:11" ht="25.5" x14ac:dyDescent="0.2">
      <c r="A113" s="134"/>
      <c r="B113" s="362" t="str">
        <f t="shared" si="34"/>
        <v>кількість заходів, спрямованих на реалізацію місцевих програм розвитку культури і мистецтва</v>
      </c>
      <c r="C113" s="282">
        <v>9</v>
      </c>
      <c r="D113" s="282"/>
      <c r="E113" s="293">
        <f t="shared" si="37"/>
        <v>9</v>
      </c>
      <c r="F113" s="284">
        <f t="shared" si="35"/>
        <v>6</v>
      </c>
      <c r="G113" s="284">
        <f t="shared" si="35"/>
        <v>2</v>
      </c>
      <c r="H113" s="293">
        <f t="shared" si="38"/>
        <v>8</v>
      </c>
      <c r="I113" s="383">
        <f t="shared" si="36"/>
        <v>-33.333333333333343</v>
      </c>
      <c r="J113" s="383">
        <f t="shared" si="36"/>
        <v>0</v>
      </c>
      <c r="K113" s="384">
        <f t="shared" si="36"/>
        <v>-11.111111111111114</v>
      </c>
    </row>
    <row r="114" spans="1:11" ht="15.75" x14ac:dyDescent="0.2">
      <c r="A114" s="134"/>
      <c r="B114" s="362" t="str">
        <f t="shared" si="34"/>
        <v>видатки на місцеві програми розвитку туризму, тис.грн.</v>
      </c>
      <c r="C114" s="292">
        <f>C97</f>
        <v>10</v>
      </c>
      <c r="D114" s="292"/>
      <c r="E114" s="293">
        <f t="shared" si="37"/>
        <v>10</v>
      </c>
      <c r="F114" s="284">
        <f t="shared" si="35"/>
        <v>0</v>
      </c>
      <c r="G114" s="284">
        <f t="shared" si="35"/>
        <v>0</v>
      </c>
      <c r="H114" s="293">
        <f t="shared" si="38"/>
        <v>0</v>
      </c>
      <c r="I114" s="383">
        <f t="shared" si="36"/>
        <v>-100</v>
      </c>
      <c r="J114" s="383">
        <f t="shared" si="36"/>
        <v>0</v>
      </c>
      <c r="K114" s="384">
        <f t="shared" si="36"/>
        <v>-100</v>
      </c>
    </row>
    <row r="115" spans="1:11" ht="15.75" x14ac:dyDescent="0.2">
      <c r="A115" s="134"/>
      <c r="B115" s="362" t="str">
        <f t="shared" si="34"/>
        <v>в т.ч. за рахунок  коштів міського бюджету, тис.грн.</v>
      </c>
      <c r="C115" s="292">
        <f>C114</f>
        <v>10</v>
      </c>
      <c r="D115" s="292"/>
      <c r="E115" s="293">
        <f t="shared" si="37"/>
        <v>10</v>
      </c>
      <c r="F115" s="284">
        <f t="shared" si="35"/>
        <v>0</v>
      </c>
      <c r="G115" s="284">
        <f t="shared" si="35"/>
        <v>0</v>
      </c>
      <c r="H115" s="293">
        <f t="shared" si="38"/>
        <v>0</v>
      </c>
      <c r="I115" s="383">
        <f t="shared" si="36"/>
        <v>-100</v>
      </c>
      <c r="J115" s="383">
        <f t="shared" si="36"/>
        <v>0</v>
      </c>
      <c r="K115" s="384">
        <f t="shared" si="36"/>
        <v>-100</v>
      </c>
    </row>
    <row r="116" spans="1:11" ht="25.5" x14ac:dyDescent="0.2">
      <c r="A116" s="134"/>
      <c r="B116" s="362" t="str">
        <f t="shared" si="34"/>
        <v>кількість заходів, спрямованих на реалізацію місцевих програм розвитку туризму</v>
      </c>
      <c r="C116" s="282">
        <v>1</v>
      </c>
      <c r="D116" s="292"/>
      <c r="E116" s="293">
        <f t="shared" si="37"/>
        <v>1</v>
      </c>
      <c r="F116" s="284">
        <f t="shared" si="35"/>
        <v>0</v>
      </c>
      <c r="G116" s="284">
        <f t="shared" si="35"/>
        <v>0</v>
      </c>
      <c r="H116" s="293">
        <f t="shared" si="38"/>
        <v>0</v>
      </c>
      <c r="I116" s="383">
        <f t="shared" si="36"/>
        <v>-100</v>
      </c>
      <c r="J116" s="383">
        <f t="shared" si="36"/>
        <v>0</v>
      </c>
      <c r="K116" s="384">
        <f t="shared" si="36"/>
        <v>-100</v>
      </c>
    </row>
    <row r="117" spans="1:11" ht="25.5" x14ac:dyDescent="0.2">
      <c r="A117" s="134"/>
      <c r="B117" s="362" t="str">
        <f t="shared" si="34"/>
        <v>видатки на місцеві програми розвитку проведення археологічних досліджень, тис.грн.</v>
      </c>
      <c r="C117" s="292"/>
      <c r="D117" s="292"/>
      <c r="E117" s="293">
        <f t="shared" si="37"/>
        <v>0</v>
      </c>
      <c r="F117" s="284">
        <f t="shared" si="35"/>
        <v>0</v>
      </c>
      <c r="G117" s="284">
        <f t="shared" si="35"/>
        <v>0</v>
      </c>
      <c r="H117" s="293">
        <f t="shared" si="38"/>
        <v>0</v>
      </c>
      <c r="I117" s="383">
        <f t="shared" si="36"/>
        <v>0</v>
      </c>
      <c r="J117" s="383">
        <f t="shared" si="36"/>
        <v>0</v>
      </c>
      <c r="K117" s="384">
        <f t="shared" si="36"/>
        <v>0</v>
      </c>
    </row>
    <row r="118" spans="1:11" ht="15.75" x14ac:dyDescent="0.2">
      <c r="A118" s="134"/>
      <c r="B118" s="362" t="str">
        <f t="shared" si="34"/>
        <v>в т.ч. за рахунок  коштів міського бюджету, тис.грн.</v>
      </c>
      <c r="C118" s="292"/>
      <c r="D118" s="292"/>
      <c r="E118" s="293">
        <f t="shared" si="37"/>
        <v>0</v>
      </c>
      <c r="F118" s="284">
        <f t="shared" si="35"/>
        <v>0</v>
      </c>
      <c r="G118" s="284">
        <f t="shared" si="35"/>
        <v>0</v>
      </c>
      <c r="H118" s="293">
        <f t="shared" si="38"/>
        <v>0</v>
      </c>
      <c r="I118" s="383">
        <f t="shared" si="36"/>
        <v>0</v>
      </c>
      <c r="J118" s="383">
        <f t="shared" si="36"/>
        <v>0</v>
      </c>
      <c r="K118" s="384">
        <f t="shared" si="36"/>
        <v>0</v>
      </c>
    </row>
    <row r="119" spans="1:11" ht="25.5" x14ac:dyDescent="0.2">
      <c r="A119" s="134"/>
      <c r="B119" s="362" t="str">
        <f t="shared" si="34"/>
        <v xml:space="preserve">кількість заходів, спрямованих на реалізацію місцевих програм розвитку проведення археологічних досліджень  </v>
      </c>
      <c r="C119" s="282"/>
      <c r="D119" s="282"/>
      <c r="E119" s="293">
        <f t="shared" si="37"/>
        <v>0</v>
      </c>
      <c r="F119" s="284">
        <f t="shared" si="35"/>
        <v>0</v>
      </c>
      <c r="G119" s="284">
        <f t="shared" si="35"/>
        <v>0</v>
      </c>
      <c r="H119" s="293">
        <f t="shared" si="38"/>
        <v>0</v>
      </c>
      <c r="I119" s="383">
        <f t="shared" si="36"/>
        <v>0</v>
      </c>
      <c r="J119" s="383">
        <f t="shared" si="36"/>
        <v>0</v>
      </c>
      <c r="K119" s="384">
        <f t="shared" si="36"/>
        <v>0</v>
      </c>
    </row>
    <row r="120" spans="1:11" ht="25.5" x14ac:dyDescent="0.2">
      <c r="A120" s="134"/>
      <c r="B120" s="362" t="str">
        <f t="shared" si="34"/>
        <v>обсяг витрат на реалізацію програми громадського бюджету, тис. грн.</v>
      </c>
      <c r="C120" s="292"/>
      <c r="D120" s="292"/>
      <c r="E120" s="293">
        <f t="shared" si="37"/>
        <v>0</v>
      </c>
      <c r="F120" s="284">
        <f t="shared" si="35"/>
        <v>0</v>
      </c>
      <c r="G120" s="284">
        <f t="shared" si="35"/>
        <v>0</v>
      </c>
      <c r="H120" s="293">
        <f t="shared" si="38"/>
        <v>0</v>
      </c>
      <c r="I120" s="383">
        <f t="shared" si="36"/>
        <v>0</v>
      </c>
      <c r="J120" s="383">
        <f t="shared" si="36"/>
        <v>0</v>
      </c>
      <c r="K120" s="384">
        <f t="shared" si="36"/>
        <v>0</v>
      </c>
    </row>
    <row r="121" spans="1:11" ht="15.75" x14ac:dyDescent="0.2">
      <c r="A121" s="134"/>
      <c r="B121" s="362" t="str">
        <f t="shared" si="34"/>
        <v>кількість заходів з реалізації програми громадського бюджету</v>
      </c>
      <c r="C121" s="292"/>
      <c r="D121" s="292"/>
      <c r="E121" s="293">
        <f t="shared" si="37"/>
        <v>0</v>
      </c>
      <c r="F121" s="284">
        <f t="shared" si="35"/>
        <v>0</v>
      </c>
      <c r="G121" s="284">
        <f t="shared" si="35"/>
        <v>0</v>
      </c>
      <c r="H121" s="293">
        <f t="shared" si="38"/>
        <v>0</v>
      </c>
      <c r="I121" s="383">
        <f t="shared" si="36"/>
        <v>0</v>
      </c>
      <c r="J121" s="383">
        <f t="shared" si="36"/>
        <v>0</v>
      </c>
      <c r="K121" s="384">
        <f t="shared" si="36"/>
        <v>0</v>
      </c>
    </row>
    <row r="122" spans="1:11" ht="25.5" x14ac:dyDescent="0.2">
      <c r="A122" s="134"/>
      <c r="B122" s="362" t="str">
        <f t="shared" si="34"/>
        <v>Обсяг кредиторської заборгованості погашеної у звітному періоді</v>
      </c>
      <c r="C122" s="292"/>
      <c r="D122" s="292"/>
      <c r="E122" s="293">
        <f t="shared" si="37"/>
        <v>0</v>
      </c>
      <c r="F122" s="284">
        <f t="shared" si="35"/>
        <v>0</v>
      </c>
      <c r="G122" s="284">
        <f t="shared" si="35"/>
        <v>0</v>
      </c>
      <c r="H122" s="293">
        <f t="shared" si="38"/>
        <v>0</v>
      </c>
      <c r="I122" s="383" t="e">
        <f t="shared" ref="I122:J122" si="39">IF(C122="-","-",F122/C122*100-100)</f>
        <v>#DIV/0!</v>
      </c>
      <c r="J122" s="383" t="e">
        <f t="shared" si="39"/>
        <v>#DIV/0!</v>
      </c>
      <c r="K122" s="384" t="str">
        <f t="shared" ref="K122" si="40">IF(E122=0,"-",H122/E122*100-100)</f>
        <v>-</v>
      </c>
    </row>
    <row r="123" spans="1:11" ht="15.75" x14ac:dyDescent="0.2">
      <c r="A123" s="134" t="s">
        <v>197</v>
      </c>
      <c r="B123" s="134" t="s">
        <v>198</v>
      </c>
      <c r="C123" s="285"/>
      <c r="D123" s="285"/>
      <c r="E123" s="285"/>
      <c r="F123" s="285"/>
      <c r="G123" s="285"/>
      <c r="H123" s="285"/>
      <c r="I123" s="292"/>
      <c r="J123" s="389"/>
      <c r="K123" s="292"/>
    </row>
    <row r="124" spans="1:11" ht="38.25" x14ac:dyDescent="0.2">
      <c r="A124" s="134"/>
      <c r="B124" s="362" t="str">
        <f>B71</f>
        <v>витрати на реалізацію одного заходу програм розвитку культури і мистецтва, в т.ч. на придбання предметів довгострокового користування, тис. грн.</v>
      </c>
      <c r="C124" s="296">
        <f>ROUND(C111/C113,1)</f>
        <v>4.2</v>
      </c>
      <c r="D124" s="296">
        <f>IF(D116=0,0,ROUND(D114/D116,1))</f>
        <v>0</v>
      </c>
      <c r="E124" s="352">
        <v>19.100000000000001</v>
      </c>
      <c r="F124" s="284">
        <f>IF(F71=0,0,F71)</f>
        <v>48.4</v>
      </c>
      <c r="G124" s="284">
        <f>IF(G71=0,0,G71)</f>
        <v>30.7</v>
      </c>
      <c r="H124" s="286">
        <f>IF(H71=0,"-",H71)</f>
        <v>44</v>
      </c>
      <c r="I124" s="383">
        <f>IF(C124=0,0,F124/C124*100-100)</f>
        <v>1052.3809523809523</v>
      </c>
      <c r="J124" s="383">
        <f t="shared" ref="J124:K128" si="41">IF(D124=0,0,G124/D124*100-100)</f>
        <v>0</v>
      </c>
      <c r="K124" s="384">
        <f t="shared" si="41"/>
        <v>130.36649214659684</v>
      </c>
    </row>
    <row r="125" spans="1:11" ht="25.5" x14ac:dyDescent="0.2">
      <c r="A125" s="134"/>
      <c r="B125" s="362" t="str">
        <f>B72</f>
        <v>витрати на реалізацію одного заходу програми розвитку туризму, тис. грн.</v>
      </c>
      <c r="C125" s="292">
        <f>ROUND(C114/C116,1)</f>
        <v>10</v>
      </c>
      <c r="D125" s="292"/>
      <c r="E125" s="293">
        <f t="shared" ref="E125:E128" si="42">SUM(C125:D125)</f>
        <v>10</v>
      </c>
      <c r="F125" s="284">
        <f>IF(F72=0,0,F72)</f>
        <v>0</v>
      </c>
      <c r="G125" s="284">
        <f>IF(G72=0,0,G72)</f>
        <v>0</v>
      </c>
      <c r="H125" s="293">
        <f t="shared" ref="H125:H128" si="43">SUM(F125:G125)</f>
        <v>0</v>
      </c>
      <c r="I125" s="383">
        <f t="shared" ref="I125:I128" si="44">IF(C125=0,0,F125/C125*100-100)</f>
        <v>-100</v>
      </c>
      <c r="J125" s="383">
        <f t="shared" si="41"/>
        <v>0</v>
      </c>
      <c r="K125" s="384">
        <f t="shared" si="41"/>
        <v>-100</v>
      </c>
    </row>
    <row r="126" spans="1:11" ht="25.5" x14ac:dyDescent="0.2">
      <c r="A126" s="136"/>
      <c r="B126" s="362" t="str">
        <f>B73</f>
        <v>витрати на реалізацію одного заходу програм з розвитку проведення археологічних досліджень, тис. грн.</v>
      </c>
      <c r="C126" s="292"/>
      <c r="D126" s="292"/>
      <c r="E126" s="293">
        <f t="shared" si="42"/>
        <v>0</v>
      </c>
      <c r="F126" s="284">
        <f t="shared" ref="F126:G127" si="45">IF(F73=0,0,F73)</f>
        <v>0</v>
      </c>
      <c r="G126" s="284">
        <f t="shared" si="45"/>
        <v>0</v>
      </c>
      <c r="H126" s="293">
        <f t="shared" si="43"/>
        <v>0</v>
      </c>
      <c r="I126" s="383">
        <f t="shared" si="44"/>
        <v>0</v>
      </c>
      <c r="J126" s="383">
        <f t="shared" si="41"/>
        <v>0</v>
      </c>
      <c r="K126" s="384">
        <f t="shared" si="41"/>
        <v>0</v>
      </c>
    </row>
    <row r="127" spans="1:11" ht="25.5" x14ac:dyDescent="0.2">
      <c r="A127" s="136"/>
      <c r="B127" s="362" t="str">
        <f>B74</f>
        <v>середні витрати на реалізацію одного заходу по громадському бюджету, тис. грн.</v>
      </c>
      <c r="C127" s="292"/>
      <c r="D127" s="292"/>
      <c r="E127" s="293">
        <f t="shared" si="42"/>
        <v>0</v>
      </c>
      <c r="F127" s="284">
        <f t="shared" si="45"/>
        <v>0</v>
      </c>
      <c r="G127" s="284">
        <f t="shared" si="45"/>
        <v>0</v>
      </c>
      <c r="H127" s="293">
        <f t="shared" si="43"/>
        <v>0</v>
      </c>
      <c r="I127" s="383">
        <f t="shared" si="44"/>
        <v>0</v>
      </c>
      <c r="J127" s="383">
        <f t="shared" si="41"/>
        <v>0</v>
      </c>
      <c r="K127" s="384">
        <f t="shared" si="41"/>
        <v>0</v>
      </c>
    </row>
    <row r="128" spans="1:11" ht="15.75" x14ac:dyDescent="0.2">
      <c r="A128" s="136"/>
      <c r="B128" s="362">
        <f t="shared" ref="B128" si="46">B76</f>
        <v>0</v>
      </c>
      <c r="C128" s="292"/>
      <c r="D128" s="292"/>
      <c r="E128" s="293">
        <f t="shared" si="42"/>
        <v>0</v>
      </c>
      <c r="F128" s="284">
        <f t="shared" ref="F128:G128" si="47">IF(F76=0,0,F76)</f>
        <v>0</v>
      </c>
      <c r="G128" s="284">
        <f t="shared" si="47"/>
        <v>0</v>
      </c>
      <c r="H128" s="293">
        <f t="shared" si="43"/>
        <v>0</v>
      </c>
      <c r="I128" s="383">
        <f t="shared" si="44"/>
        <v>0</v>
      </c>
      <c r="J128" s="383">
        <f t="shared" si="41"/>
        <v>0</v>
      </c>
      <c r="K128" s="384">
        <f t="shared" si="41"/>
        <v>0</v>
      </c>
    </row>
    <row r="129" spans="1:11" ht="15.75" x14ac:dyDescent="0.2">
      <c r="A129" s="134">
        <v>4</v>
      </c>
      <c r="B129" s="139" t="s">
        <v>70</v>
      </c>
      <c r="C129" s="284"/>
      <c r="D129" s="284"/>
      <c r="E129" s="284"/>
      <c r="F129" s="284"/>
      <c r="G129" s="284"/>
      <c r="H129" s="284"/>
      <c r="I129" s="390"/>
      <c r="J129" s="292"/>
      <c r="K129" s="292"/>
    </row>
    <row r="130" spans="1:11" ht="15.75" x14ac:dyDescent="0.2">
      <c r="A130" s="134"/>
      <c r="B130" s="136" t="str">
        <f>B78</f>
        <v>відсоток виконання програм розвитку культури і мистецтва</v>
      </c>
      <c r="C130" s="282">
        <v>65</v>
      </c>
      <c r="D130" s="282"/>
      <c r="E130" s="283">
        <v>65</v>
      </c>
      <c r="F130" s="282">
        <f>IF(F78=0,0,F78)</f>
        <v>99</v>
      </c>
      <c r="G130" s="282">
        <f>IF(G78=0,0,G78)</f>
        <v>100</v>
      </c>
      <c r="H130" s="283">
        <f>IF(H78=0,"-",H78)</f>
        <v>120</v>
      </c>
      <c r="I130" s="383">
        <f t="shared" ref="I130:K134" si="48">IF(C130=0,0,F130/C130*100-100)</f>
        <v>52.307692307692292</v>
      </c>
      <c r="J130" s="383">
        <f t="shared" si="48"/>
        <v>0</v>
      </c>
      <c r="K130" s="384">
        <f t="shared" si="48"/>
        <v>84.615384615384613</v>
      </c>
    </row>
    <row r="131" spans="1:11" ht="25.5" x14ac:dyDescent="0.2">
      <c r="A131" s="134"/>
      <c r="B131" s="136" t="str">
        <f>B79</f>
        <v>відсоток виконання програм заходів з програм розвитку туризму</v>
      </c>
      <c r="C131" s="282">
        <v>67</v>
      </c>
      <c r="D131" s="282"/>
      <c r="E131" s="283">
        <v>67</v>
      </c>
      <c r="F131" s="282">
        <f>IF(F79=0,0,F79)</f>
        <v>0</v>
      </c>
      <c r="G131" s="282">
        <f>IF(G79=0,0,G79)</f>
        <v>0</v>
      </c>
      <c r="H131" s="283">
        <f t="shared" ref="H131:H134" si="49">SUM(F131:G131)</f>
        <v>0</v>
      </c>
      <c r="I131" s="383">
        <f t="shared" si="48"/>
        <v>-100</v>
      </c>
      <c r="J131" s="383">
        <f t="shared" si="48"/>
        <v>0</v>
      </c>
      <c r="K131" s="384">
        <f t="shared" si="48"/>
        <v>-100</v>
      </c>
    </row>
    <row r="132" spans="1:11" ht="25.5" x14ac:dyDescent="0.2">
      <c r="A132" s="136"/>
      <c r="B132" s="136" t="str">
        <f>B80</f>
        <v>відсоток виконання заходів з програм з розвитку проведення археологічних досліджень</v>
      </c>
      <c r="C132" s="282"/>
      <c r="D132" s="282"/>
      <c r="E132" s="391">
        <v>100</v>
      </c>
      <c r="F132" s="282">
        <f t="shared" ref="F132:G133" si="50">IF(F80=0,0,F80)</f>
        <v>0</v>
      </c>
      <c r="G132" s="282">
        <f t="shared" si="50"/>
        <v>0</v>
      </c>
      <c r="H132" s="283">
        <f t="shared" si="49"/>
        <v>0</v>
      </c>
      <c r="I132" s="383">
        <f t="shared" si="48"/>
        <v>0</v>
      </c>
      <c r="J132" s="383">
        <f t="shared" si="48"/>
        <v>0</v>
      </c>
      <c r="K132" s="384">
        <f t="shared" si="48"/>
        <v>-100</v>
      </c>
    </row>
    <row r="133" spans="1:11" ht="15.75" x14ac:dyDescent="0.2">
      <c r="A133" s="136"/>
      <c r="B133" s="136" t="str">
        <f>B81</f>
        <v>відсоток виконання програми по громадському бюджету</v>
      </c>
      <c r="C133" s="282"/>
      <c r="D133" s="282"/>
      <c r="E133" s="283">
        <f>SUM(C133:D133)</f>
        <v>0</v>
      </c>
      <c r="F133" s="282">
        <f t="shared" si="50"/>
        <v>0</v>
      </c>
      <c r="G133" s="282">
        <f t="shared" si="50"/>
        <v>0</v>
      </c>
      <c r="H133" s="283">
        <f t="shared" si="49"/>
        <v>0</v>
      </c>
      <c r="I133" s="383">
        <f t="shared" si="48"/>
        <v>0</v>
      </c>
      <c r="J133" s="383">
        <f t="shared" si="48"/>
        <v>0</v>
      </c>
      <c r="K133" s="384">
        <f t="shared" si="48"/>
        <v>0</v>
      </c>
    </row>
    <row r="134" spans="1:11" ht="15.75" x14ac:dyDescent="0.2">
      <c r="A134" s="136"/>
      <c r="B134" s="136">
        <f t="shared" ref="B134" si="51">B83</f>
        <v>0</v>
      </c>
      <c r="C134" s="282"/>
      <c r="D134" s="282"/>
      <c r="E134" s="283">
        <f>SUM(C134:D134)</f>
        <v>0</v>
      </c>
      <c r="F134" s="282">
        <f t="shared" ref="F134:G134" si="52">IF(F83=0,0,F83)</f>
        <v>0</v>
      </c>
      <c r="G134" s="282">
        <f t="shared" si="52"/>
        <v>0</v>
      </c>
      <c r="H134" s="283">
        <f t="shared" si="49"/>
        <v>0</v>
      </c>
      <c r="I134" s="383">
        <f t="shared" si="48"/>
        <v>0</v>
      </c>
      <c r="J134" s="383">
        <f t="shared" si="48"/>
        <v>0</v>
      </c>
      <c r="K134" s="384">
        <f t="shared" si="48"/>
        <v>0</v>
      </c>
    </row>
    <row r="135" spans="1:11" ht="14.25" x14ac:dyDescent="0.2">
      <c r="A135" s="297" t="s">
        <v>93</v>
      </c>
      <c r="B135" s="297"/>
      <c r="C135" s="297"/>
      <c r="D135" s="297"/>
      <c r="E135" s="297"/>
      <c r="F135" s="297"/>
      <c r="G135" s="297"/>
      <c r="H135" s="297"/>
      <c r="I135" s="297"/>
      <c r="J135" s="297"/>
      <c r="K135" s="297"/>
    </row>
    <row r="136" spans="1:11" ht="18.75" x14ac:dyDescent="0.2">
      <c r="A136" s="298" t="s">
        <v>585</v>
      </c>
      <c r="B136" s="298"/>
      <c r="C136" s="298"/>
      <c r="D136" s="298"/>
      <c r="E136" s="298"/>
      <c r="F136" s="298"/>
      <c r="G136" s="298"/>
      <c r="H136" s="298"/>
      <c r="I136" s="298"/>
      <c r="J136" s="298"/>
      <c r="K136" s="298"/>
    </row>
    <row r="137" spans="1:11" x14ac:dyDescent="0.2">
      <c r="A137" s="299" t="s">
        <v>397</v>
      </c>
      <c r="B137" s="299"/>
      <c r="C137" s="299"/>
      <c r="D137" s="299"/>
      <c r="E137" s="299"/>
      <c r="F137" s="299"/>
      <c r="G137" s="299"/>
      <c r="H137" s="299"/>
      <c r="I137" s="299"/>
      <c r="J137" s="299"/>
      <c r="K137" s="299"/>
    </row>
    <row r="138" spans="1:11" ht="18.75" x14ac:dyDescent="0.2">
      <c r="A138" s="142" t="s">
        <v>586</v>
      </c>
      <c r="B138" s="142"/>
      <c r="C138" s="142"/>
      <c r="D138" s="142"/>
      <c r="E138" s="142"/>
      <c r="F138" s="142"/>
      <c r="G138" s="142"/>
      <c r="H138" s="142"/>
      <c r="I138" s="142"/>
      <c r="J138" s="142"/>
      <c r="K138" s="142"/>
    </row>
    <row r="139" spans="1:11" x14ac:dyDescent="0.2">
      <c r="A139" s="144" t="s">
        <v>209</v>
      </c>
      <c r="B139" s="145"/>
      <c r="C139" s="145"/>
      <c r="D139" s="145"/>
      <c r="E139" s="145"/>
      <c r="F139" s="145"/>
      <c r="G139" s="145"/>
      <c r="H139" s="145"/>
      <c r="I139" s="145"/>
      <c r="J139" s="145"/>
      <c r="K139" s="145"/>
    </row>
    <row r="140" spans="1:11" ht="72" x14ac:dyDescent="0.2">
      <c r="A140" s="136" t="s">
        <v>398</v>
      </c>
      <c r="B140" s="136" t="s">
        <v>183</v>
      </c>
      <c r="C140" s="300" t="s">
        <v>100</v>
      </c>
      <c r="D140" s="300" t="s">
        <v>101</v>
      </c>
      <c r="E140" s="300" t="s">
        <v>102</v>
      </c>
      <c r="F140" s="300" t="s">
        <v>14</v>
      </c>
      <c r="G140" s="300" t="s">
        <v>103</v>
      </c>
      <c r="H140" s="300" t="s">
        <v>104</v>
      </c>
      <c r="I140" s="301"/>
      <c r="J140" s="301"/>
      <c r="K140" s="301"/>
    </row>
    <row r="141" spans="1:11" ht="15" x14ac:dyDescent="0.2">
      <c r="A141" s="136" t="s">
        <v>399</v>
      </c>
      <c r="B141" s="136" t="s">
        <v>400</v>
      </c>
      <c r="C141" s="136" t="s">
        <v>401</v>
      </c>
      <c r="D141" s="136" t="s">
        <v>402</v>
      </c>
      <c r="E141" s="136" t="s">
        <v>403</v>
      </c>
      <c r="F141" s="136" t="s">
        <v>404</v>
      </c>
      <c r="G141" s="136" t="s">
        <v>405</v>
      </c>
      <c r="H141" s="136" t="s">
        <v>406</v>
      </c>
      <c r="I141" s="301"/>
      <c r="J141" s="301"/>
      <c r="K141" s="301"/>
    </row>
    <row r="142" spans="1:11" ht="15" x14ac:dyDescent="0.2">
      <c r="A142" s="136" t="s">
        <v>407</v>
      </c>
      <c r="B142" s="136" t="s">
        <v>408</v>
      </c>
      <c r="C142" s="136" t="s">
        <v>409</v>
      </c>
      <c r="D142" s="136"/>
      <c r="E142" s="136"/>
      <c r="F142" s="136">
        <f>E142-D142</f>
        <v>0</v>
      </c>
      <c r="G142" s="136" t="s">
        <v>409</v>
      </c>
      <c r="H142" s="136" t="s">
        <v>409</v>
      </c>
      <c r="I142" s="301"/>
      <c r="J142" s="301"/>
      <c r="K142" s="301"/>
    </row>
    <row r="143" spans="1:11" ht="15" x14ac:dyDescent="0.2">
      <c r="A143" s="136"/>
      <c r="B143" s="136" t="s">
        <v>410</v>
      </c>
      <c r="C143" s="136" t="s">
        <v>409</v>
      </c>
      <c r="D143" s="136"/>
      <c r="E143" s="136"/>
      <c r="F143" s="136">
        <f t="shared" ref="F143:F144" si="53">E143-D143</f>
        <v>0</v>
      </c>
      <c r="G143" s="136" t="s">
        <v>409</v>
      </c>
      <c r="H143" s="136" t="s">
        <v>409</v>
      </c>
      <c r="I143" s="301"/>
      <c r="J143" s="301"/>
      <c r="K143" s="301"/>
    </row>
    <row r="144" spans="1:11" ht="30" x14ac:dyDescent="0.2">
      <c r="A144" s="136"/>
      <c r="B144" s="136" t="s">
        <v>411</v>
      </c>
      <c r="C144" s="136" t="s">
        <v>409</v>
      </c>
      <c r="D144" s="136"/>
      <c r="E144" s="136"/>
      <c r="F144" s="136">
        <f t="shared" si="53"/>
        <v>0</v>
      </c>
      <c r="G144" s="136" t="s">
        <v>409</v>
      </c>
      <c r="H144" s="136" t="s">
        <v>409</v>
      </c>
      <c r="I144" s="301"/>
      <c r="J144" s="301"/>
      <c r="K144" s="301"/>
    </row>
    <row r="145" spans="1:11" ht="15" x14ac:dyDescent="0.2">
      <c r="A145" s="136"/>
      <c r="B145" s="136" t="s">
        <v>412</v>
      </c>
      <c r="C145" s="136" t="s">
        <v>409</v>
      </c>
      <c r="D145" s="136"/>
      <c r="E145" s="136"/>
      <c r="F145" s="136"/>
      <c r="G145" s="136" t="s">
        <v>409</v>
      </c>
      <c r="H145" s="136" t="s">
        <v>409</v>
      </c>
      <c r="I145" s="301"/>
      <c r="J145" s="301"/>
      <c r="K145" s="301"/>
    </row>
    <row r="146" spans="1:11" ht="15" x14ac:dyDescent="0.2">
      <c r="A146" s="136"/>
      <c r="B146" s="136" t="s">
        <v>413</v>
      </c>
      <c r="C146" s="136" t="s">
        <v>409</v>
      </c>
      <c r="D146" s="136"/>
      <c r="E146" s="136"/>
      <c r="F146" s="136"/>
      <c r="G146" s="136" t="s">
        <v>409</v>
      </c>
      <c r="H146" s="136" t="s">
        <v>409</v>
      </c>
      <c r="I146" s="301"/>
      <c r="J146" s="301"/>
      <c r="K146" s="301"/>
    </row>
    <row r="147" spans="1:11" x14ac:dyDescent="0.2">
      <c r="A147" s="138" t="s">
        <v>288</v>
      </c>
      <c r="B147" s="132"/>
      <c r="C147" s="132"/>
      <c r="D147" s="132"/>
      <c r="E147" s="132"/>
      <c r="F147" s="132"/>
      <c r="G147" s="132"/>
      <c r="H147" s="132"/>
      <c r="I147" s="301"/>
      <c r="J147" s="301"/>
      <c r="K147" s="301"/>
    </row>
    <row r="148" spans="1:11" ht="15" x14ac:dyDescent="0.2">
      <c r="A148" s="136" t="s">
        <v>400</v>
      </c>
      <c r="B148" s="136" t="s">
        <v>414</v>
      </c>
      <c r="C148" s="136" t="s">
        <v>409</v>
      </c>
      <c r="D148" s="136"/>
      <c r="E148" s="136"/>
      <c r="F148" s="136">
        <f t="shared" ref="F148" si="54">E148-D148</f>
        <v>0</v>
      </c>
      <c r="G148" s="136" t="s">
        <v>409</v>
      </c>
      <c r="H148" s="136" t="s">
        <v>409</v>
      </c>
      <c r="I148" s="301"/>
      <c r="J148" s="301"/>
      <c r="K148" s="301"/>
    </row>
    <row r="149" spans="1:11" x14ac:dyDescent="0.2">
      <c r="A149" s="138" t="s">
        <v>212</v>
      </c>
      <c r="B149" s="132"/>
      <c r="C149" s="132"/>
      <c r="D149" s="132"/>
      <c r="E149" s="132"/>
      <c r="F149" s="132"/>
      <c r="G149" s="132"/>
      <c r="H149" s="132"/>
      <c r="I149" s="301"/>
      <c r="J149" s="301"/>
      <c r="K149" s="301"/>
    </row>
    <row r="150" spans="1:11" x14ac:dyDescent="0.2">
      <c r="A150" s="132" t="s">
        <v>415</v>
      </c>
      <c r="B150" s="132"/>
      <c r="C150" s="132"/>
      <c r="D150" s="132"/>
      <c r="E150" s="132"/>
      <c r="F150" s="132"/>
      <c r="G150" s="132"/>
      <c r="H150" s="132"/>
      <c r="I150" s="301"/>
      <c r="J150" s="301"/>
      <c r="K150" s="301"/>
    </row>
    <row r="151" spans="1:11" ht="15" x14ac:dyDescent="0.2">
      <c r="A151" s="136" t="s">
        <v>416</v>
      </c>
      <c r="B151" s="136" t="s">
        <v>417</v>
      </c>
      <c r="C151" s="136"/>
      <c r="D151" s="136"/>
      <c r="E151" s="136"/>
      <c r="F151" s="136"/>
      <c r="G151" s="136"/>
      <c r="H151" s="136"/>
      <c r="I151" s="301"/>
      <c r="J151" s="301"/>
      <c r="K151" s="301"/>
    </row>
    <row r="152" spans="1:11" ht="15" x14ac:dyDescent="0.2">
      <c r="A152" s="136"/>
      <c r="B152" s="136" t="s">
        <v>418</v>
      </c>
      <c r="C152" s="136"/>
      <c r="D152" s="136"/>
      <c r="E152" s="136"/>
      <c r="F152" s="136">
        <f t="shared" ref="F152" si="55">E152-D152</f>
        <v>0</v>
      </c>
      <c r="G152" s="136"/>
      <c r="H152" s="136"/>
      <c r="I152" s="301"/>
      <c r="J152" s="301"/>
      <c r="K152" s="301"/>
    </row>
    <row r="153" spans="1:11" ht="13.5" thickBot="1" x14ac:dyDescent="0.25">
      <c r="A153" s="302" t="s">
        <v>419</v>
      </c>
      <c r="B153" s="303"/>
      <c r="C153" s="303"/>
      <c r="D153" s="303"/>
      <c r="E153" s="303"/>
      <c r="F153" s="303"/>
      <c r="G153" s="303"/>
      <c r="H153" s="304"/>
      <c r="I153" s="301"/>
      <c r="J153" s="301"/>
      <c r="K153" s="301"/>
    </row>
    <row r="154" spans="1:11" ht="15" x14ac:dyDescent="0.2">
      <c r="A154" s="136"/>
      <c r="B154" s="153" t="s">
        <v>119</v>
      </c>
      <c r="C154" s="136"/>
      <c r="D154" s="136"/>
      <c r="E154" s="136"/>
      <c r="F154" s="136">
        <f t="shared" ref="F154" si="56">E154-D154</f>
        <v>0</v>
      </c>
      <c r="G154" s="136"/>
      <c r="H154" s="136"/>
      <c r="I154" s="301"/>
      <c r="J154" s="301"/>
      <c r="K154" s="301"/>
    </row>
    <row r="155" spans="1:11" ht="15" x14ac:dyDescent="0.2">
      <c r="A155" s="136"/>
      <c r="B155" s="136" t="s">
        <v>420</v>
      </c>
      <c r="C155" s="136"/>
      <c r="D155" s="136"/>
      <c r="E155" s="136"/>
      <c r="F155" s="136"/>
      <c r="G155" s="136"/>
      <c r="H155" s="136"/>
      <c r="I155" s="301"/>
      <c r="J155" s="301"/>
      <c r="K155" s="301"/>
    </row>
    <row r="156" spans="1:11" ht="15" x14ac:dyDescent="0.2">
      <c r="A156" s="136" t="s">
        <v>421</v>
      </c>
      <c r="B156" s="136" t="s">
        <v>422</v>
      </c>
      <c r="C156" s="136" t="s">
        <v>409</v>
      </c>
      <c r="D156" s="136"/>
      <c r="E156" s="136"/>
      <c r="F156" s="136"/>
      <c r="G156" s="136" t="s">
        <v>409</v>
      </c>
      <c r="H156" s="136" t="s">
        <v>409</v>
      </c>
      <c r="I156" s="301"/>
      <c r="J156" s="301"/>
      <c r="K156" s="301"/>
    </row>
    <row r="157" spans="1:11" ht="18.75" x14ac:dyDescent="0.2">
      <c r="A157" s="306" t="s">
        <v>587</v>
      </c>
      <c r="B157" s="306"/>
      <c r="C157" s="306"/>
      <c r="D157" s="306"/>
      <c r="E157" s="306"/>
      <c r="F157" s="306"/>
      <c r="G157" s="306"/>
      <c r="H157" s="306"/>
      <c r="I157" s="306"/>
      <c r="J157" s="306"/>
      <c r="K157" s="306"/>
    </row>
    <row r="158" spans="1:11" ht="18.75" x14ac:dyDescent="0.2">
      <c r="A158" s="305" t="s">
        <v>588</v>
      </c>
      <c r="B158" s="305"/>
      <c r="C158" s="305"/>
      <c r="D158" s="305"/>
      <c r="E158" s="305"/>
      <c r="F158" s="305"/>
      <c r="G158" s="305"/>
      <c r="H158" s="305"/>
      <c r="I158" s="305"/>
      <c r="J158" s="305"/>
      <c r="K158" s="305"/>
    </row>
    <row r="159" spans="1:11" ht="18.75" x14ac:dyDescent="0.2">
      <c r="A159" s="305" t="s">
        <v>124</v>
      </c>
      <c r="B159" s="305"/>
      <c r="C159" s="305"/>
      <c r="D159" s="305"/>
      <c r="E159" s="305"/>
      <c r="F159" s="305"/>
      <c r="G159" s="305"/>
      <c r="H159" s="305"/>
      <c r="I159" s="305"/>
      <c r="J159" s="305"/>
      <c r="K159" s="305"/>
    </row>
    <row r="160" spans="1:11" ht="18.75" x14ac:dyDescent="0.2">
      <c r="A160" s="392" t="s">
        <v>589</v>
      </c>
      <c r="B160" s="392"/>
      <c r="C160" s="392"/>
      <c r="D160" s="392"/>
      <c r="E160" s="392"/>
      <c r="F160" s="392"/>
      <c r="G160" s="392"/>
      <c r="H160" s="392"/>
      <c r="I160" s="392"/>
      <c r="J160" s="392"/>
      <c r="K160" s="392"/>
    </row>
    <row r="161" spans="1:11" ht="18.75" x14ac:dyDescent="0.2">
      <c r="A161" s="393" t="s">
        <v>590</v>
      </c>
      <c r="B161" s="393"/>
      <c r="C161" s="393"/>
      <c r="D161" s="393"/>
      <c r="E161" s="393"/>
      <c r="F161" s="393"/>
      <c r="G161" s="393"/>
      <c r="H161" s="393"/>
      <c r="I161" s="393"/>
      <c r="J161" s="393"/>
      <c r="K161" s="393"/>
    </row>
    <row r="162" spans="1:11" ht="18.75" x14ac:dyDescent="0.2">
      <c r="A162" s="393" t="s">
        <v>591</v>
      </c>
      <c r="B162" s="393"/>
      <c r="C162" s="393"/>
      <c r="D162" s="393"/>
      <c r="E162" s="393"/>
      <c r="F162" s="393"/>
      <c r="G162" s="393"/>
      <c r="H162" s="393"/>
      <c r="I162" s="393"/>
      <c r="J162" s="393"/>
      <c r="K162" s="393"/>
    </row>
    <row r="163" spans="1:11" ht="18.75" x14ac:dyDescent="0.2">
      <c r="A163" s="305" t="s">
        <v>592</v>
      </c>
      <c r="B163" s="305"/>
      <c r="C163" s="305"/>
      <c r="D163" s="305"/>
      <c r="E163" s="305"/>
      <c r="F163" s="305"/>
      <c r="G163" s="305"/>
      <c r="H163" s="305"/>
      <c r="I163" s="305"/>
      <c r="J163" s="305"/>
      <c r="K163" s="305"/>
    </row>
    <row r="164" spans="1:11" ht="15" x14ac:dyDescent="0.2">
      <c r="A164" s="307"/>
      <c r="B164" s="307"/>
      <c r="C164" s="307"/>
      <c r="D164" s="307"/>
      <c r="E164" s="307"/>
      <c r="F164" s="307"/>
      <c r="G164" s="307"/>
      <c r="H164" s="307"/>
      <c r="I164" s="307"/>
      <c r="J164" s="307"/>
      <c r="K164" s="307"/>
    </row>
    <row r="165" spans="1:11" ht="33" x14ac:dyDescent="0.25">
      <c r="A165" s="301"/>
      <c r="B165" s="308" t="s">
        <v>423</v>
      </c>
      <c r="C165" s="309"/>
      <c r="D165" s="309"/>
      <c r="E165" s="310"/>
      <c r="F165" s="310"/>
      <c r="G165" s="311"/>
      <c r="H165" s="312" t="s">
        <v>131</v>
      </c>
      <c r="I165" s="312"/>
      <c r="J165" s="312"/>
      <c r="K165" s="301"/>
    </row>
  </sheetData>
  <mergeCells count="75">
    <mergeCell ref="A162:K162"/>
    <mergeCell ref="A163:K163"/>
    <mergeCell ref="H165:J165"/>
    <mergeCell ref="A153:H153"/>
    <mergeCell ref="A157:K157"/>
    <mergeCell ref="A158:K158"/>
    <mergeCell ref="A159:K159"/>
    <mergeCell ref="A160:K160"/>
    <mergeCell ref="A161:K161"/>
    <mergeCell ref="A137:K137"/>
    <mergeCell ref="A138:K138"/>
    <mergeCell ref="A139:K139"/>
    <mergeCell ref="A147:H147"/>
    <mergeCell ref="A149:H149"/>
    <mergeCell ref="A150:H150"/>
    <mergeCell ref="A93:K93"/>
    <mergeCell ref="A94:K94"/>
    <mergeCell ref="A101:K101"/>
    <mergeCell ref="A102:K102"/>
    <mergeCell ref="A135:K135"/>
    <mergeCell ref="A136:K136"/>
    <mergeCell ref="A89:K89"/>
    <mergeCell ref="A90:A91"/>
    <mergeCell ref="B90:B91"/>
    <mergeCell ref="C90:E90"/>
    <mergeCell ref="F90:H90"/>
    <mergeCell ref="I90:K90"/>
    <mergeCell ref="A83:K83"/>
    <mergeCell ref="A84:K84"/>
    <mergeCell ref="A85:K85"/>
    <mergeCell ref="A86:K86"/>
    <mergeCell ref="A87:K87"/>
    <mergeCell ref="A88:K88"/>
    <mergeCell ref="C70:E70"/>
    <mergeCell ref="F70:H70"/>
    <mergeCell ref="I70:K70"/>
    <mergeCell ref="A75:K75"/>
    <mergeCell ref="A76:K76"/>
    <mergeCell ref="A82:K82"/>
    <mergeCell ref="A54:K54"/>
    <mergeCell ref="C55:E55"/>
    <mergeCell ref="F55:H55"/>
    <mergeCell ref="I55:K55"/>
    <mergeCell ref="A68:K68"/>
    <mergeCell ref="A69:K69"/>
    <mergeCell ref="A46:A47"/>
    <mergeCell ref="B46:B47"/>
    <mergeCell ref="C46:E46"/>
    <mergeCell ref="F46:H46"/>
    <mergeCell ref="I46:K46"/>
    <mergeCell ref="C48:E48"/>
    <mergeCell ref="F48:H48"/>
    <mergeCell ref="I48:K48"/>
    <mergeCell ref="A17:K17"/>
    <mergeCell ref="A18:K18"/>
    <mergeCell ref="A25:K25"/>
    <mergeCell ref="A31:E31"/>
    <mergeCell ref="A38:E38"/>
    <mergeCell ref="A44:K44"/>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conditionalFormatting sqref="F96:G100">
    <cfRule type="cellIs" dxfId="18" priority="14" operator="equal">
      <formula>0</formula>
    </cfRule>
  </conditionalFormatting>
  <conditionalFormatting sqref="F104:G109">
    <cfRule type="cellIs" dxfId="17" priority="13" operator="equal">
      <formula>0</formula>
    </cfRule>
  </conditionalFormatting>
  <conditionalFormatting sqref="F111:G113">
    <cfRule type="cellIs" dxfId="16" priority="12" operator="equal">
      <formula>0</formula>
    </cfRule>
  </conditionalFormatting>
  <conditionalFormatting sqref="F114:G122">
    <cfRule type="cellIs" dxfId="15" priority="11" operator="equal">
      <formula>0</formula>
    </cfRule>
  </conditionalFormatting>
  <conditionalFormatting sqref="F124:G128">
    <cfRule type="cellIs" dxfId="14" priority="10" operator="equal">
      <formula>0</formula>
    </cfRule>
  </conditionalFormatting>
  <conditionalFormatting sqref="C56:D61">
    <cfRule type="cellIs" dxfId="13" priority="9" operator="equal">
      <formula>0</formula>
    </cfRule>
  </conditionalFormatting>
  <conditionalFormatting sqref="F56:G61">
    <cfRule type="cellIs" dxfId="12" priority="8" operator="equal">
      <formula>0</formula>
    </cfRule>
  </conditionalFormatting>
  <conditionalFormatting sqref="C71:D72">
    <cfRule type="cellIs" dxfId="11" priority="7" operator="equal">
      <formula>0</formula>
    </cfRule>
  </conditionalFormatting>
  <conditionalFormatting sqref="F71:G72">
    <cfRule type="cellIs" dxfId="10" priority="6" operator="equal">
      <formula>0</formula>
    </cfRule>
  </conditionalFormatting>
  <conditionalFormatting sqref="C73:D74">
    <cfRule type="cellIs" dxfId="9" priority="5" operator="equal">
      <formula>0</formula>
    </cfRule>
  </conditionalFormatting>
  <conditionalFormatting sqref="F73:G74">
    <cfRule type="cellIs" dxfId="8" priority="4" operator="equal">
      <formula>0</formula>
    </cfRule>
  </conditionalFormatting>
  <conditionalFormatting sqref="C62:D67 F62:G67">
    <cfRule type="cellIs" dxfId="7" priority="3" operator="equal">
      <formula>0</formula>
    </cfRule>
  </conditionalFormatting>
  <conditionalFormatting sqref="C78:D81 F78:G81">
    <cfRule type="cellIs" dxfId="6" priority="2" operator="equal">
      <formula>0</formula>
    </cfRule>
  </conditionalFormatting>
  <conditionalFormatting sqref="F130:G134">
    <cfRule type="cellIs" dxfId="5"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tabSelected="1" workbookViewId="0">
      <selection activeCell="A124" sqref="A124:K124"/>
    </sheetView>
  </sheetViews>
  <sheetFormatPr defaultRowHeight="12.75" x14ac:dyDescent="0.2"/>
  <cols>
    <col min="2" max="2" width="55.140625" customWidth="1"/>
    <col min="3" max="9" width="11.7109375" customWidth="1"/>
  </cols>
  <sheetData>
    <row r="1" spans="1:11" ht="15" x14ac:dyDescent="0.2">
      <c r="A1" s="3"/>
      <c r="B1" s="3"/>
      <c r="C1" s="3"/>
      <c r="D1" s="3"/>
      <c r="E1" s="3"/>
      <c r="F1" s="3"/>
      <c r="G1" s="3"/>
      <c r="H1" s="167" t="s">
        <v>132</v>
      </c>
      <c r="I1" s="167"/>
      <c r="J1" s="167"/>
      <c r="K1" s="167"/>
    </row>
    <row r="2" spans="1:11" ht="22.5" customHeight="1" x14ac:dyDescent="0.2">
      <c r="A2" s="3"/>
      <c r="B2" s="3"/>
      <c r="C2" s="3"/>
      <c r="D2" s="3"/>
      <c r="E2" s="3"/>
      <c r="F2" s="3"/>
      <c r="G2" s="3"/>
      <c r="H2" s="42" t="s">
        <v>133</v>
      </c>
      <c r="I2" s="42"/>
      <c r="J2" s="42"/>
      <c r="K2" s="42"/>
    </row>
    <row r="3" spans="1:11" ht="20.25" customHeight="1" x14ac:dyDescent="0.2">
      <c r="A3" s="168" t="s">
        <v>134</v>
      </c>
      <c r="B3" s="168"/>
      <c r="C3" s="168"/>
      <c r="D3" s="168"/>
      <c r="E3" s="168"/>
      <c r="F3" s="168"/>
      <c r="G3" s="168"/>
      <c r="H3" s="168"/>
      <c r="I3" s="168"/>
      <c r="J3" s="168"/>
      <c r="K3" s="168"/>
    </row>
    <row r="4" spans="1:11" ht="19.5" thickBot="1" x14ac:dyDescent="0.25">
      <c r="A4" s="1">
        <v>1</v>
      </c>
      <c r="B4" s="2">
        <v>1000000</v>
      </c>
      <c r="C4" s="3"/>
      <c r="D4" s="44" t="s">
        <v>0</v>
      </c>
      <c r="E4" s="44"/>
      <c r="F4" s="44"/>
      <c r="G4" s="44"/>
      <c r="H4" s="44"/>
      <c r="I4" s="44"/>
      <c r="J4" s="44"/>
      <c r="K4" s="44"/>
    </row>
    <row r="5" spans="1:11" ht="15" x14ac:dyDescent="0.2">
      <c r="A5" s="3"/>
      <c r="B5" s="5" t="s">
        <v>1</v>
      </c>
      <c r="C5" s="3"/>
      <c r="D5" s="43" t="s">
        <v>2</v>
      </c>
      <c r="E5" s="43"/>
      <c r="F5" s="43"/>
      <c r="G5" s="43"/>
      <c r="H5" s="43"/>
      <c r="I5" s="43"/>
      <c r="J5" s="43"/>
      <c r="K5" s="43"/>
    </row>
    <row r="6" spans="1:11" ht="19.5" thickBot="1" x14ac:dyDescent="0.25">
      <c r="A6" s="1">
        <v>2</v>
      </c>
      <c r="B6" s="2">
        <v>1010000</v>
      </c>
      <c r="C6" s="3"/>
      <c r="D6" s="44" t="s">
        <v>0</v>
      </c>
      <c r="E6" s="44"/>
      <c r="F6" s="44"/>
      <c r="G6" s="44"/>
      <c r="H6" s="44"/>
      <c r="I6" s="44"/>
      <c r="J6" s="44"/>
      <c r="K6" s="44"/>
    </row>
    <row r="7" spans="1:11" ht="15" x14ac:dyDescent="0.2">
      <c r="A7" s="3"/>
      <c r="B7" s="5" t="s">
        <v>1</v>
      </c>
      <c r="C7" s="3"/>
      <c r="D7" s="43" t="s">
        <v>3</v>
      </c>
      <c r="E7" s="43"/>
      <c r="F7" s="43"/>
      <c r="G7" s="43"/>
      <c r="H7" s="43"/>
      <c r="I7" s="43"/>
      <c r="J7" s="43"/>
      <c r="K7" s="43"/>
    </row>
    <row r="8" spans="1:11" ht="19.5" thickBot="1" x14ac:dyDescent="0.25">
      <c r="A8" s="1">
        <v>3</v>
      </c>
      <c r="B8" s="2">
        <v>1017520</v>
      </c>
      <c r="C8" s="1">
        <v>460</v>
      </c>
      <c r="D8" s="332" t="s">
        <v>593</v>
      </c>
      <c r="E8" s="332"/>
      <c r="F8" s="332"/>
      <c r="G8" s="332"/>
      <c r="H8" s="332"/>
      <c r="I8" s="332"/>
      <c r="J8" s="332"/>
      <c r="K8" s="332"/>
    </row>
    <row r="9" spans="1:11" ht="15" x14ac:dyDescent="0.2">
      <c r="A9" s="3"/>
      <c r="B9" s="5" t="s">
        <v>1</v>
      </c>
      <c r="C9" s="5" t="s">
        <v>5</v>
      </c>
      <c r="D9" s="3"/>
      <c r="E9" s="3"/>
      <c r="F9" s="3"/>
      <c r="G9" s="3"/>
      <c r="H9" s="3"/>
      <c r="I9" s="3"/>
      <c r="J9" s="3"/>
      <c r="K9" s="3"/>
    </row>
    <row r="10" spans="1:11" ht="69" customHeight="1" x14ac:dyDescent="0.2">
      <c r="A10" s="1">
        <v>4</v>
      </c>
      <c r="B10" s="1" t="s">
        <v>6</v>
      </c>
      <c r="C10" s="320" t="s">
        <v>594</v>
      </c>
      <c r="D10" s="320"/>
      <c r="E10" s="320"/>
      <c r="F10" s="320"/>
      <c r="G10" s="320"/>
      <c r="H10" s="320"/>
      <c r="I10" s="320"/>
      <c r="J10" s="320"/>
      <c r="K10" s="320"/>
    </row>
    <row r="11" spans="1:11" ht="18.75" customHeight="1" x14ac:dyDescent="0.2">
      <c r="A11" s="1">
        <v>5</v>
      </c>
      <c r="B11" s="46" t="s">
        <v>8</v>
      </c>
      <c r="C11" s="46"/>
      <c r="D11" s="46"/>
      <c r="E11" s="46"/>
      <c r="F11" s="46"/>
      <c r="G11" s="46"/>
      <c r="H11" s="46"/>
      <c r="I11" s="46"/>
      <c r="J11" s="46"/>
      <c r="K11" s="46"/>
    </row>
    <row r="12" spans="1:11" ht="16.5" thickBot="1" x14ac:dyDescent="0.25">
      <c r="A12" s="48" t="s">
        <v>457</v>
      </c>
      <c r="B12" s="48"/>
      <c r="C12" s="48"/>
      <c r="D12" s="48"/>
      <c r="E12" s="48"/>
      <c r="F12" s="48"/>
      <c r="G12" s="48"/>
      <c r="H12" s="48"/>
      <c r="I12" s="48"/>
      <c r="J12" s="48"/>
      <c r="K12" s="48"/>
    </row>
    <row r="13" spans="1:11" ht="16.5" thickBot="1" x14ac:dyDescent="0.25">
      <c r="A13" s="49" t="s">
        <v>10</v>
      </c>
      <c r="B13" s="49" t="s">
        <v>11</v>
      </c>
      <c r="C13" s="52" t="s">
        <v>12</v>
      </c>
      <c r="D13" s="51"/>
      <c r="E13" s="53"/>
      <c r="F13" s="52" t="s">
        <v>13</v>
      </c>
      <c r="G13" s="51"/>
      <c r="H13" s="53"/>
      <c r="I13" s="52" t="s">
        <v>14</v>
      </c>
      <c r="J13" s="51"/>
      <c r="K13" s="53"/>
    </row>
    <row r="14" spans="1:11" ht="23.25" thickBot="1" x14ac:dyDescent="0.25">
      <c r="A14" s="50"/>
      <c r="B14" s="50"/>
      <c r="C14" s="7" t="s">
        <v>15</v>
      </c>
      <c r="D14" s="7" t="s">
        <v>16</v>
      </c>
      <c r="E14" s="7" t="s">
        <v>17</v>
      </c>
      <c r="F14" s="7" t="s">
        <v>15</v>
      </c>
      <c r="G14" s="7" t="s">
        <v>18</v>
      </c>
      <c r="H14" s="7" t="s">
        <v>17</v>
      </c>
      <c r="I14" s="7" t="s">
        <v>19</v>
      </c>
      <c r="J14" s="7" t="s">
        <v>20</v>
      </c>
      <c r="K14" s="7" t="s">
        <v>17</v>
      </c>
    </row>
    <row r="15" spans="1:11" ht="13.5" thickBot="1" x14ac:dyDescent="0.25">
      <c r="A15" s="8"/>
      <c r="B15" s="7"/>
      <c r="C15" s="7">
        <v>1</v>
      </c>
      <c r="D15" s="7">
        <v>2</v>
      </c>
      <c r="E15" s="7">
        <v>3</v>
      </c>
      <c r="F15" s="7">
        <v>4</v>
      </c>
      <c r="G15" s="7">
        <v>5</v>
      </c>
      <c r="H15" s="7">
        <v>6</v>
      </c>
      <c r="I15" s="7">
        <v>7</v>
      </c>
      <c r="J15" s="7">
        <v>8</v>
      </c>
      <c r="K15" s="7">
        <v>9</v>
      </c>
    </row>
    <row r="16" spans="1:11" ht="16.5" thickBot="1" x14ac:dyDescent="0.25">
      <c r="A16" s="9">
        <v>1</v>
      </c>
      <c r="B16" s="10" t="s">
        <v>21</v>
      </c>
      <c r="C16" s="11">
        <v>217</v>
      </c>
      <c r="D16" s="11">
        <v>50</v>
      </c>
      <c r="E16" s="12">
        <v>267</v>
      </c>
      <c r="F16" s="11">
        <v>187.3</v>
      </c>
      <c r="G16" s="11">
        <v>118.1</v>
      </c>
      <c r="H16" s="12">
        <v>305.39999999999998</v>
      </c>
      <c r="I16" s="11">
        <v>-29.7</v>
      </c>
      <c r="J16" s="11">
        <v>68.099999999999994</v>
      </c>
      <c r="K16" s="12">
        <v>38.4</v>
      </c>
    </row>
    <row r="17" spans="1:11" ht="15.75" x14ac:dyDescent="0.2">
      <c r="A17" s="155"/>
      <c r="B17" s="238"/>
      <c r="C17" s="394"/>
      <c r="D17" s="394"/>
      <c r="E17" s="394"/>
      <c r="F17" s="394"/>
      <c r="G17" s="394"/>
      <c r="H17" s="394"/>
      <c r="I17" s="394"/>
      <c r="J17" s="394"/>
      <c r="K17" s="394"/>
    </row>
    <row r="18" spans="1:11" ht="56.25" customHeight="1" thickBot="1" x14ac:dyDescent="0.25">
      <c r="A18" s="399" t="s">
        <v>615</v>
      </c>
      <c r="B18" s="399"/>
      <c r="C18" s="399"/>
      <c r="D18" s="399"/>
      <c r="E18" s="399"/>
      <c r="F18" s="399"/>
      <c r="G18" s="399"/>
      <c r="H18" s="399"/>
      <c r="I18" s="399"/>
      <c r="J18" s="399"/>
      <c r="K18" s="399"/>
    </row>
    <row r="19" spans="1:11" ht="16.5" thickBot="1" x14ac:dyDescent="0.25">
      <c r="A19" s="328"/>
      <c r="B19" s="6" t="s">
        <v>26</v>
      </c>
      <c r="C19" s="395"/>
      <c r="D19" s="395"/>
      <c r="E19" s="395"/>
      <c r="F19" s="395"/>
      <c r="G19" s="395"/>
      <c r="H19" s="395"/>
      <c r="I19" s="395"/>
      <c r="J19" s="395"/>
      <c r="K19" s="395"/>
    </row>
    <row r="20" spans="1:11" ht="45.75" thickBot="1" x14ac:dyDescent="0.25">
      <c r="A20" s="340">
        <v>1</v>
      </c>
      <c r="B20" s="201" t="s">
        <v>595</v>
      </c>
      <c r="C20" s="11">
        <v>109</v>
      </c>
      <c r="D20" s="11"/>
      <c r="E20" s="12">
        <v>109</v>
      </c>
      <c r="F20" s="11">
        <v>98</v>
      </c>
      <c r="G20" s="11"/>
      <c r="H20" s="12">
        <v>98</v>
      </c>
      <c r="I20" s="11">
        <v>-11</v>
      </c>
      <c r="J20" s="11">
        <v>0</v>
      </c>
      <c r="K20" s="12">
        <v>-11</v>
      </c>
    </row>
    <row r="21" spans="1:11" ht="16.5" thickBot="1" x14ac:dyDescent="0.25">
      <c r="A21" s="340">
        <v>2</v>
      </c>
      <c r="B21" s="25" t="s">
        <v>596</v>
      </c>
      <c r="C21" s="11">
        <v>26.5</v>
      </c>
      <c r="D21" s="11"/>
      <c r="E21" s="12">
        <v>26.5</v>
      </c>
      <c r="F21" s="11">
        <v>20.5</v>
      </c>
      <c r="G21" s="11">
        <v>56.6</v>
      </c>
      <c r="H21" s="12">
        <v>77.099999999999994</v>
      </c>
      <c r="I21" s="11">
        <v>-6</v>
      </c>
      <c r="J21" s="11">
        <v>56.6</v>
      </c>
      <c r="K21" s="12">
        <v>50.6</v>
      </c>
    </row>
    <row r="22" spans="1:11" ht="30.75" thickBot="1" x14ac:dyDescent="0.25">
      <c r="A22" s="340">
        <v>3</v>
      </c>
      <c r="B22" s="25" t="s">
        <v>597</v>
      </c>
      <c r="C22" s="11">
        <v>17.899999999999999</v>
      </c>
      <c r="D22" s="11"/>
      <c r="E22" s="12">
        <v>17.899999999999999</v>
      </c>
      <c r="F22" s="11">
        <v>15.8</v>
      </c>
      <c r="G22" s="11">
        <v>11.6</v>
      </c>
      <c r="H22" s="12">
        <v>27.4</v>
      </c>
      <c r="I22" s="11">
        <v>-2.1</v>
      </c>
      <c r="J22" s="11">
        <v>11.6</v>
      </c>
      <c r="K22" s="12">
        <v>9.5</v>
      </c>
    </row>
    <row r="23" spans="1:11" ht="30.75" thickBot="1" x14ac:dyDescent="0.25">
      <c r="A23" s="340">
        <v>4</v>
      </c>
      <c r="B23" s="25" t="s">
        <v>598</v>
      </c>
      <c r="C23" s="11">
        <v>13.9</v>
      </c>
      <c r="D23" s="11"/>
      <c r="E23" s="12">
        <v>13.9</v>
      </c>
      <c r="F23" s="11">
        <v>11.6</v>
      </c>
      <c r="G23" s="11"/>
      <c r="H23" s="12">
        <v>11.6</v>
      </c>
      <c r="I23" s="11">
        <v>-2.2999999999999998</v>
      </c>
      <c r="J23" s="11">
        <v>0</v>
      </c>
      <c r="K23" s="12">
        <v>-2.2999999999999998</v>
      </c>
    </row>
    <row r="24" spans="1:11" ht="30.75" thickBot="1" x14ac:dyDescent="0.25">
      <c r="A24" s="340">
        <v>5</v>
      </c>
      <c r="B24" s="25" t="s">
        <v>599</v>
      </c>
      <c r="C24" s="11">
        <v>49.7</v>
      </c>
      <c r="D24" s="11">
        <v>50</v>
      </c>
      <c r="E24" s="12">
        <v>99.7</v>
      </c>
      <c r="F24" s="11">
        <v>41.4</v>
      </c>
      <c r="G24" s="11">
        <v>49.9</v>
      </c>
      <c r="H24" s="12">
        <v>91.3</v>
      </c>
      <c r="I24" s="11">
        <v>-8.3000000000000007</v>
      </c>
      <c r="J24" s="11">
        <v>-0.1</v>
      </c>
      <c r="K24" s="12">
        <v>-8.4</v>
      </c>
    </row>
    <row r="25" spans="1:11" ht="16.5" thickBot="1" x14ac:dyDescent="0.25">
      <c r="A25" s="243" t="s">
        <v>235</v>
      </c>
      <c r="B25" s="243"/>
      <c r="C25" s="243"/>
      <c r="D25" s="243"/>
      <c r="E25" s="243"/>
      <c r="F25" s="243"/>
      <c r="G25" s="243"/>
      <c r="H25" s="243"/>
      <c r="I25" s="243"/>
      <c r="J25" s="243"/>
      <c r="K25" s="243"/>
    </row>
    <row r="26" spans="1:11" ht="36.75" thickBot="1" x14ac:dyDescent="0.25">
      <c r="A26" s="18" t="s">
        <v>10</v>
      </c>
      <c r="B26" s="19" t="s">
        <v>11</v>
      </c>
      <c r="C26" s="20" t="s">
        <v>12</v>
      </c>
      <c r="D26" s="20" t="s">
        <v>13</v>
      </c>
      <c r="E26" s="20" t="s">
        <v>14</v>
      </c>
      <c r="F26" s="3"/>
      <c r="G26" s="3"/>
      <c r="H26" s="3"/>
      <c r="I26" s="3"/>
      <c r="J26" s="3"/>
      <c r="K26" s="3"/>
    </row>
    <row r="27" spans="1:11" ht="15.75" thickBot="1" x14ac:dyDescent="0.25">
      <c r="A27" s="21">
        <v>1</v>
      </c>
      <c r="B27" s="17" t="s">
        <v>29</v>
      </c>
      <c r="C27" s="17" t="s">
        <v>30</v>
      </c>
      <c r="D27" s="396">
        <v>0</v>
      </c>
      <c r="E27" s="17" t="s">
        <v>30</v>
      </c>
      <c r="F27" s="3"/>
      <c r="G27" s="3"/>
      <c r="H27" s="3"/>
      <c r="I27" s="3"/>
      <c r="J27" s="3"/>
      <c r="K27" s="3"/>
    </row>
    <row r="28" spans="1:11" ht="15.75" thickBot="1" x14ac:dyDescent="0.25">
      <c r="A28" s="13"/>
      <c r="B28" s="17" t="s">
        <v>26</v>
      </c>
      <c r="C28" s="15"/>
      <c r="D28" s="396"/>
      <c r="E28" s="15"/>
      <c r="F28" s="3"/>
      <c r="G28" s="3"/>
      <c r="H28" s="3"/>
      <c r="I28" s="3"/>
      <c r="J28" s="3"/>
      <c r="K28" s="3"/>
    </row>
    <row r="29" spans="1:11" ht="15.75" thickBot="1" x14ac:dyDescent="0.25">
      <c r="A29" s="21">
        <v>1.1000000000000001</v>
      </c>
      <c r="B29" s="17" t="s">
        <v>31</v>
      </c>
      <c r="C29" s="17" t="s">
        <v>30</v>
      </c>
      <c r="D29" s="396"/>
      <c r="E29" s="17" t="s">
        <v>30</v>
      </c>
      <c r="F29" s="3"/>
      <c r="G29" s="3"/>
      <c r="H29" s="3"/>
      <c r="I29" s="3"/>
      <c r="J29" s="3"/>
      <c r="K29" s="3"/>
    </row>
    <row r="30" spans="1:11" ht="15.75" thickBot="1" x14ac:dyDescent="0.25">
      <c r="A30" s="21">
        <v>1.2</v>
      </c>
      <c r="B30" s="17" t="s">
        <v>32</v>
      </c>
      <c r="C30" s="17" t="s">
        <v>30</v>
      </c>
      <c r="D30" s="396"/>
      <c r="E30" s="17" t="s">
        <v>30</v>
      </c>
      <c r="F30" s="3"/>
      <c r="G30" s="3"/>
      <c r="H30" s="3"/>
      <c r="I30" s="3"/>
      <c r="J30" s="3"/>
      <c r="K30" s="3"/>
    </row>
    <row r="31" spans="1:11" ht="30" customHeight="1" thickBot="1" x14ac:dyDescent="0.25">
      <c r="A31" s="105" t="s">
        <v>600</v>
      </c>
      <c r="B31" s="106"/>
      <c r="C31" s="106"/>
      <c r="D31" s="106"/>
      <c r="E31" s="107"/>
      <c r="F31" s="3"/>
      <c r="G31" s="3"/>
      <c r="H31" s="3"/>
      <c r="I31" s="3"/>
      <c r="J31" s="3"/>
      <c r="K31" s="3"/>
    </row>
    <row r="32" spans="1:11" ht="16.5" thickBot="1" x14ac:dyDescent="0.25">
      <c r="A32" s="21">
        <v>2</v>
      </c>
      <c r="B32" s="17" t="s">
        <v>34</v>
      </c>
      <c r="C32" s="11">
        <v>50</v>
      </c>
      <c r="D32" s="11">
        <v>118.1</v>
      </c>
      <c r="E32" s="11">
        <v>-68.099999999999994</v>
      </c>
      <c r="F32" s="3"/>
      <c r="G32" s="3"/>
      <c r="H32" s="3"/>
      <c r="I32" s="3"/>
      <c r="J32" s="3"/>
      <c r="K32" s="3"/>
    </row>
    <row r="33" spans="1:11" ht="16.5" thickBot="1" x14ac:dyDescent="0.25">
      <c r="A33" s="13"/>
      <c r="B33" s="17" t="s">
        <v>26</v>
      </c>
      <c r="C33" s="11"/>
      <c r="D33" s="11"/>
      <c r="E33" s="11"/>
      <c r="F33" s="3"/>
      <c r="G33" s="3"/>
      <c r="H33" s="3"/>
      <c r="I33" s="3"/>
      <c r="J33" s="3"/>
      <c r="K33" s="3"/>
    </row>
    <row r="34" spans="1:11" ht="16.5" thickBot="1" x14ac:dyDescent="0.25">
      <c r="A34" s="21">
        <v>2.1</v>
      </c>
      <c r="B34" s="17" t="s">
        <v>31</v>
      </c>
      <c r="C34" s="11"/>
      <c r="D34" s="11">
        <v>68.2</v>
      </c>
      <c r="E34" s="11">
        <v>-68.2</v>
      </c>
      <c r="F34" s="3"/>
      <c r="G34" s="3"/>
      <c r="H34" s="3"/>
      <c r="I34" s="3"/>
      <c r="J34" s="3"/>
      <c r="K34" s="3"/>
    </row>
    <row r="35" spans="1:11" ht="16.5" thickBot="1" x14ac:dyDescent="0.25">
      <c r="A35" s="21">
        <v>2.2000000000000002</v>
      </c>
      <c r="B35" s="17" t="s">
        <v>35</v>
      </c>
      <c r="C35" s="11"/>
      <c r="D35" s="11"/>
      <c r="E35" s="11">
        <v>0</v>
      </c>
      <c r="F35" s="3"/>
      <c r="G35" s="3"/>
      <c r="H35" s="3"/>
      <c r="I35" s="3"/>
      <c r="J35" s="3"/>
      <c r="K35" s="3"/>
    </row>
    <row r="36" spans="1:11" ht="16.5" thickBot="1" x14ac:dyDescent="0.25">
      <c r="A36" s="21">
        <v>2.2999999999999998</v>
      </c>
      <c r="B36" s="17" t="s">
        <v>36</v>
      </c>
      <c r="C36" s="11"/>
      <c r="D36" s="11"/>
      <c r="E36" s="11">
        <v>0</v>
      </c>
      <c r="F36" s="3"/>
      <c r="G36" s="3"/>
      <c r="H36" s="3"/>
      <c r="I36" s="3"/>
      <c r="J36" s="3"/>
      <c r="K36" s="3"/>
    </row>
    <row r="37" spans="1:11" ht="16.5" thickBot="1" x14ac:dyDescent="0.25">
      <c r="A37" s="21">
        <v>2.4</v>
      </c>
      <c r="B37" s="17" t="s">
        <v>37</v>
      </c>
      <c r="C37" s="11">
        <v>50</v>
      </c>
      <c r="D37" s="11">
        <v>49.9</v>
      </c>
      <c r="E37" s="11">
        <v>0.1</v>
      </c>
      <c r="F37" s="3"/>
      <c r="G37" s="3"/>
      <c r="H37" s="3"/>
      <c r="I37" s="3"/>
      <c r="J37" s="3"/>
      <c r="K37" s="3"/>
    </row>
    <row r="38" spans="1:11" ht="15.75" thickBot="1" x14ac:dyDescent="0.25">
      <c r="A38" s="105" t="s">
        <v>219</v>
      </c>
      <c r="B38" s="106"/>
      <c r="C38" s="106"/>
      <c r="D38" s="106"/>
      <c r="E38" s="107"/>
      <c r="F38" s="3"/>
      <c r="G38" s="3"/>
      <c r="H38" s="3"/>
      <c r="I38" s="3"/>
      <c r="J38" s="3"/>
      <c r="K38" s="3"/>
    </row>
    <row r="39" spans="1:11" ht="16.5" thickBot="1" x14ac:dyDescent="0.25">
      <c r="A39" s="21">
        <v>3</v>
      </c>
      <c r="B39" s="17" t="s">
        <v>39</v>
      </c>
      <c r="C39" s="17" t="s">
        <v>30</v>
      </c>
      <c r="D39" s="234">
        <v>0</v>
      </c>
      <c r="E39" s="17" t="s">
        <v>30</v>
      </c>
      <c r="F39" s="3"/>
      <c r="G39" s="3"/>
      <c r="H39" s="3"/>
      <c r="I39" s="3"/>
      <c r="J39" s="3"/>
      <c r="K39" s="3"/>
    </row>
    <row r="40" spans="1:11" ht="16.5" thickBot="1" x14ac:dyDescent="0.25">
      <c r="A40" s="13"/>
      <c r="B40" s="17" t="s">
        <v>26</v>
      </c>
      <c r="C40" s="15"/>
      <c r="D40" s="234"/>
      <c r="E40" s="15"/>
      <c r="F40" s="3"/>
      <c r="G40" s="3"/>
      <c r="H40" s="3"/>
      <c r="I40" s="3"/>
      <c r="J40" s="3"/>
      <c r="K40" s="3"/>
    </row>
    <row r="41" spans="1:11" ht="16.5" thickBot="1" x14ac:dyDescent="0.25">
      <c r="A41" s="21">
        <v>3.1</v>
      </c>
      <c r="B41" s="17" t="s">
        <v>31</v>
      </c>
      <c r="C41" s="17" t="s">
        <v>30</v>
      </c>
      <c r="D41" s="234">
        <v>0</v>
      </c>
      <c r="E41" s="17" t="s">
        <v>30</v>
      </c>
      <c r="F41" s="3"/>
      <c r="G41" s="3"/>
      <c r="H41" s="3"/>
      <c r="I41" s="3"/>
      <c r="J41" s="3"/>
      <c r="K41" s="3"/>
    </row>
    <row r="42" spans="1:11" ht="16.5" thickBot="1" x14ac:dyDescent="0.25">
      <c r="A42" s="21">
        <v>3.2</v>
      </c>
      <c r="B42" s="17" t="s">
        <v>37</v>
      </c>
      <c r="C42" s="17" t="s">
        <v>30</v>
      </c>
      <c r="D42" s="234">
        <v>0</v>
      </c>
      <c r="E42" s="17" t="s">
        <v>30</v>
      </c>
      <c r="F42" s="3"/>
      <c r="G42" s="3"/>
      <c r="H42" s="3"/>
      <c r="I42" s="3"/>
      <c r="J42" s="3"/>
      <c r="K42" s="3"/>
    </row>
    <row r="43" spans="1:11" ht="15" x14ac:dyDescent="0.2">
      <c r="A43" s="3"/>
      <c r="B43" s="3"/>
      <c r="C43" s="3"/>
      <c r="D43" s="3"/>
      <c r="E43" s="3"/>
      <c r="F43" s="3"/>
      <c r="G43" s="3"/>
      <c r="H43" s="3"/>
      <c r="I43" s="3"/>
      <c r="J43" s="3"/>
      <c r="K43" s="3"/>
    </row>
    <row r="44" spans="1:11" ht="16.5" thickBot="1" x14ac:dyDescent="0.25">
      <c r="A44" s="48" t="s">
        <v>40</v>
      </c>
      <c r="B44" s="48"/>
      <c r="C44" s="48"/>
      <c r="D44" s="48"/>
      <c r="E44" s="48"/>
      <c r="F44" s="48"/>
      <c r="G44" s="48"/>
      <c r="H44" s="48"/>
      <c r="I44" s="48"/>
      <c r="J44" s="48"/>
      <c r="K44" s="48"/>
    </row>
    <row r="45" spans="1:11" ht="30" customHeight="1" thickBot="1" x14ac:dyDescent="0.25">
      <c r="A45" s="247" t="s">
        <v>10</v>
      </c>
      <c r="B45" s="247" t="s">
        <v>11</v>
      </c>
      <c r="C45" s="105" t="s">
        <v>41</v>
      </c>
      <c r="D45" s="106"/>
      <c r="E45" s="107"/>
      <c r="F45" s="105" t="s">
        <v>42</v>
      </c>
      <c r="G45" s="106"/>
      <c r="H45" s="107"/>
      <c r="I45" s="105" t="s">
        <v>14</v>
      </c>
      <c r="J45" s="106"/>
      <c r="K45" s="107"/>
    </row>
    <row r="46" spans="1:11" ht="23.25" thickBot="1" x14ac:dyDescent="0.25">
      <c r="A46" s="248"/>
      <c r="B46" s="248"/>
      <c r="C46" s="7" t="s">
        <v>187</v>
      </c>
      <c r="D46" s="7" t="s">
        <v>44</v>
      </c>
      <c r="E46" s="7" t="s">
        <v>17</v>
      </c>
      <c r="F46" s="7" t="s">
        <v>188</v>
      </c>
      <c r="G46" s="7" t="s">
        <v>44</v>
      </c>
      <c r="H46" s="7" t="s">
        <v>17</v>
      </c>
      <c r="I46" s="7" t="s">
        <v>188</v>
      </c>
      <c r="J46" s="7" t="s">
        <v>189</v>
      </c>
      <c r="K46" s="7" t="s">
        <v>17</v>
      </c>
    </row>
    <row r="47" spans="1:11" ht="15" thickBot="1" x14ac:dyDescent="0.25">
      <c r="A47" s="160">
        <v>1</v>
      </c>
      <c r="B47" s="326" t="s">
        <v>45</v>
      </c>
      <c r="C47" s="253"/>
      <c r="D47" s="254"/>
      <c r="E47" s="255"/>
      <c r="F47" s="253"/>
      <c r="G47" s="254"/>
      <c r="H47" s="255"/>
      <c r="I47" s="253"/>
      <c r="J47" s="254"/>
      <c r="K47" s="255"/>
    </row>
    <row r="48" spans="1:11" ht="30.75" thickBot="1" x14ac:dyDescent="0.25">
      <c r="A48" s="327"/>
      <c r="B48" s="18" t="s">
        <v>601</v>
      </c>
      <c r="C48" s="34">
        <v>217</v>
      </c>
      <c r="D48" s="34">
        <v>50</v>
      </c>
      <c r="E48" s="38">
        <v>267</v>
      </c>
      <c r="F48" s="34">
        <v>187.3</v>
      </c>
      <c r="G48" s="34">
        <v>118.1</v>
      </c>
      <c r="H48" s="38">
        <v>305.39999999999998</v>
      </c>
      <c r="I48" s="34">
        <v>-29.7</v>
      </c>
      <c r="J48" s="34">
        <v>68.099999999999994</v>
      </c>
      <c r="K48" s="38">
        <v>38.4</v>
      </c>
    </row>
    <row r="49" spans="1:11" ht="17.25" thickBot="1" x14ac:dyDescent="0.25">
      <c r="A49" s="256" t="s">
        <v>473</v>
      </c>
      <c r="B49" s="257"/>
      <c r="C49" s="257"/>
      <c r="D49" s="257"/>
      <c r="E49" s="257"/>
      <c r="F49" s="257"/>
      <c r="G49" s="257"/>
      <c r="H49" s="257"/>
      <c r="I49" s="257"/>
      <c r="J49" s="257"/>
      <c r="K49" s="258"/>
    </row>
    <row r="50" spans="1:11" ht="19.5" thickBot="1" x14ac:dyDescent="0.25">
      <c r="A50" s="72" t="s">
        <v>602</v>
      </c>
      <c r="B50" s="73"/>
      <c r="C50" s="73"/>
      <c r="D50" s="73"/>
      <c r="E50" s="73"/>
      <c r="F50" s="73"/>
      <c r="G50" s="73"/>
      <c r="H50" s="73"/>
      <c r="I50" s="73"/>
      <c r="J50" s="73"/>
      <c r="K50" s="74"/>
    </row>
    <row r="51" spans="1:11" ht="15" thickBot="1" x14ac:dyDescent="0.25">
      <c r="A51" s="160">
        <v>2</v>
      </c>
      <c r="B51" s="326" t="s">
        <v>55</v>
      </c>
      <c r="C51" s="253"/>
      <c r="D51" s="254"/>
      <c r="E51" s="255"/>
      <c r="F51" s="253"/>
      <c r="G51" s="254"/>
      <c r="H51" s="255"/>
      <c r="I51" s="253"/>
      <c r="J51" s="254"/>
      <c r="K51" s="255"/>
    </row>
    <row r="52" spans="1:11" ht="30.75" thickBot="1" x14ac:dyDescent="0.25">
      <c r="A52" s="330"/>
      <c r="B52" s="18" t="s">
        <v>603</v>
      </c>
      <c r="C52" s="34"/>
      <c r="D52" s="34">
        <v>2</v>
      </c>
      <c r="E52" s="38">
        <v>2</v>
      </c>
      <c r="F52" s="34"/>
      <c r="G52" s="34">
        <v>4</v>
      </c>
      <c r="H52" s="38">
        <v>4</v>
      </c>
      <c r="I52" s="34">
        <v>0</v>
      </c>
      <c r="J52" s="34">
        <v>2</v>
      </c>
      <c r="K52" s="38">
        <v>2</v>
      </c>
    </row>
    <row r="53" spans="1:11" ht="30.75" thickBot="1" x14ac:dyDescent="0.25">
      <c r="A53" s="330"/>
      <c r="B53" s="21" t="s">
        <v>604</v>
      </c>
      <c r="C53" s="34">
        <v>18</v>
      </c>
      <c r="D53" s="34"/>
      <c r="E53" s="38">
        <v>18</v>
      </c>
      <c r="F53" s="34">
        <v>14</v>
      </c>
      <c r="G53" s="34">
        <v>5</v>
      </c>
      <c r="H53" s="38">
        <v>19</v>
      </c>
      <c r="I53" s="34">
        <v>-4</v>
      </c>
      <c r="J53" s="34">
        <v>5</v>
      </c>
      <c r="K53" s="38">
        <v>1</v>
      </c>
    </row>
    <row r="54" spans="1:11" ht="30.75" thickBot="1" x14ac:dyDescent="0.25">
      <c r="A54" s="330"/>
      <c r="B54" s="21" t="s">
        <v>605</v>
      </c>
      <c r="C54" s="34">
        <v>120</v>
      </c>
      <c r="D54" s="34"/>
      <c r="E54" s="38">
        <v>120</v>
      </c>
      <c r="F54" s="34">
        <v>100</v>
      </c>
      <c r="G54" s="34"/>
      <c r="H54" s="38">
        <v>100</v>
      </c>
      <c r="I54" s="34">
        <v>-20</v>
      </c>
      <c r="J54" s="34">
        <v>0</v>
      </c>
      <c r="K54" s="38">
        <v>-20</v>
      </c>
    </row>
    <row r="55" spans="1:11" ht="17.25" thickBot="1" x14ac:dyDescent="0.25">
      <c r="A55" s="256" t="s">
        <v>53</v>
      </c>
      <c r="B55" s="257"/>
      <c r="C55" s="257"/>
      <c r="D55" s="257"/>
      <c r="E55" s="257"/>
      <c r="F55" s="257"/>
      <c r="G55" s="257"/>
      <c r="H55" s="257"/>
      <c r="I55" s="257"/>
      <c r="J55" s="257"/>
      <c r="K55" s="258"/>
    </row>
    <row r="56" spans="1:11" ht="56.25" customHeight="1" thickBot="1" x14ac:dyDescent="0.25">
      <c r="A56" s="72" t="s">
        <v>606</v>
      </c>
      <c r="B56" s="73"/>
      <c r="C56" s="73"/>
      <c r="D56" s="73"/>
      <c r="E56" s="73"/>
      <c r="F56" s="73"/>
      <c r="G56" s="73"/>
      <c r="H56" s="73"/>
      <c r="I56" s="73"/>
      <c r="J56" s="73"/>
      <c r="K56" s="74"/>
    </row>
    <row r="57" spans="1:11" ht="15" thickBot="1" x14ac:dyDescent="0.25">
      <c r="A57" s="160">
        <v>3</v>
      </c>
      <c r="B57" s="161" t="s">
        <v>62</v>
      </c>
      <c r="C57" s="253"/>
      <c r="D57" s="254"/>
      <c r="E57" s="255"/>
      <c r="F57" s="253"/>
      <c r="G57" s="254"/>
      <c r="H57" s="255"/>
      <c r="I57" s="253"/>
      <c r="J57" s="254"/>
      <c r="K57" s="255"/>
    </row>
    <row r="58" spans="1:11" ht="30.75" thickBot="1" x14ac:dyDescent="0.25">
      <c r="A58" s="163"/>
      <c r="B58" s="25" t="s">
        <v>607</v>
      </c>
      <c r="C58" s="34">
        <v>0</v>
      </c>
      <c r="D58" s="34">
        <v>25</v>
      </c>
      <c r="E58" s="38">
        <v>25</v>
      </c>
      <c r="F58" s="34">
        <v>0</v>
      </c>
      <c r="G58" s="34">
        <v>25.7</v>
      </c>
      <c r="H58" s="38">
        <v>25.7</v>
      </c>
      <c r="I58" s="193">
        <v>0</v>
      </c>
      <c r="J58" s="34">
        <v>0.7</v>
      </c>
      <c r="K58" s="34">
        <v>0.7</v>
      </c>
    </row>
    <row r="59" spans="1:11" ht="45.75" thickBot="1" x14ac:dyDescent="0.25">
      <c r="A59" s="163"/>
      <c r="B59" s="25" t="s">
        <v>608</v>
      </c>
      <c r="C59" s="34">
        <v>1.9</v>
      </c>
      <c r="D59" s="34">
        <v>0</v>
      </c>
      <c r="E59" s="38">
        <v>1.9</v>
      </c>
      <c r="F59" s="34">
        <v>2.2000000000000002</v>
      </c>
      <c r="G59" s="34">
        <v>3.1</v>
      </c>
      <c r="H59" s="38">
        <v>2.4</v>
      </c>
      <c r="I59" s="34">
        <v>0.3</v>
      </c>
      <c r="J59" s="34">
        <v>3.1</v>
      </c>
      <c r="K59" s="34">
        <v>0.5</v>
      </c>
    </row>
    <row r="60" spans="1:11" ht="30.75" thickBot="1" x14ac:dyDescent="0.25">
      <c r="A60" s="163"/>
      <c r="B60" s="25" t="s">
        <v>609</v>
      </c>
      <c r="C60" s="34">
        <v>1.5</v>
      </c>
      <c r="D60" s="34">
        <v>0</v>
      </c>
      <c r="E60" s="38">
        <v>1.5</v>
      </c>
      <c r="F60" s="34">
        <v>1.6</v>
      </c>
      <c r="G60" s="34">
        <v>0</v>
      </c>
      <c r="H60" s="38">
        <v>1.6</v>
      </c>
      <c r="I60" s="34">
        <v>0.1</v>
      </c>
      <c r="J60" s="193">
        <v>0</v>
      </c>
      <c r="K60" s="34">
        <v>0.1</v>
      </c>
    </row>
    <row r="61" spans="1:11" ht="37.5" customHeight="1" thickBot="1" x14ac:dyDescent="0.25">
      <c r="A61" s="256" t="s">
        <v>610</v>
      </c>
      <c r="B61" s="257"/>
      <c r="C61" s="257"/>
      <c r="D61" s="257"/>
      <c r="E61" s="257"/>
      <c r="F61" s="257"/>
      <c r="G61" s="257"/>
      <c r="H61" s="257"/>
      <c r="I61" s="257"/>
      <c r="J61" s="257"/>
      <c r="K61" s="258"/>
    </row>
    <row r="62" spans="1:11" ht="15" thickBot="1" x14ac:dyDescent="0.25">
      <c r="A62" s="163">
        <v>4</v>
      </c>
      <c r="B62" s="161" t="s">
        <v>70</v>
      </c>
      <c r="C62" s="253"/>
      <c r="D62" s="254"/>
      <c r="E62" s="255"/>
      <c r="F62" s="253"/>
      <c r="G62" s="254"/>
      <c r="H62" s="255"/>
      <c r="I62" s="253"/>
      <c r="J62" s="254"/>
      <c r="K62" s="255"/>
    </row>
    <row r="63" spans="1:11" ht="30.75" thickBot="1" x14ac:dyDescent="0.25">
      <c r="A63" s="163"/>
      <c r="B63" s="17" t="s">
        <v>611</v>
      </c>
      <c r="C63" s="34">
        <v>86</v>
      </c>
      <c r="D63" s="34">
        <v>100</v>
      </c>
      <c r="E63" s="38">
        <v>86</v>
      </c>
      <c r="F63" s="34">
        <v>71</v>
      </c>
      <c r="G63" s="34">
        <v>450</v>
      </c>
      <c r="H63" s="38">
        <v>75</v>
      </c>
      <c r="I63" s="34">
        <v>-15</v>
      </c>
      <c r="J63" s="34">
        <v>350</v>
      </c>
      <c r="K63" s="34">
        <v>-11</v>
      </c>
    </row>
    <row r="64" spans="1:11" ht="56.25" customHeight="1" thickBot="1" x14ac:dyDescent="0.25">
      <c r="A64" s="256" t="s">
        <v>612</v>
      </c>
      <c r="B64" s="257"/>
      <c r="C64" s="257"/>
      <c r="D64" s="257"/>
      <c r="E64" s="257"/>
      <c r="F64" s="257"/>
      <c r="G64" s="257"/>
      <c r="H64" s="257"/>
      <c r="I64" s="257"/>
      <c r="J64" s="257"/>
      <c r="K64" s="258"/>
    </row>
    <row r="65" spans="1:11" ht="28.5" customHeight="1" thickBot="1" x14ac:dyDescent="0.25">
      <c r="A65" s="260" t="s">
        <v>76</v>
      </c>
      <c r="B65" s="260"/>
      <c r="C65" s="260"/>
      <c r="D65" s="260"/>
      <c r="E65" s="260"/>
      <c r="F65" s="260"/>
      <c r="G65" s="260"/>
      <c r="H65" s="260"/>
      <c r="I65" s="260"/>
      <c r="J65" s="260"/>
      <c r="K65" s="260"/>
    </row>
    <row r="66" spans="1:11" ht="19.5" thickBot="1" x14ac:dyDescent="0.25">
      <c r="A66" s="210" t="s">
        <v>273</v>
      </c>
      <c r="B66" s="96"/>
      <c r="C66" s="96"/>
      <c r="D66" s="96"/>
      <c r="E66" s="96"/>
      <c r="F66" s="96"/>
      <c r="G66" s="96"/>
      <c r="H66" s="96"/>
      <c r="I66" s="96"/>
      <c r="J66" s="96"/>
      <c r="K66" s="211"/>
    </row>
    <row r="67" spans="1:11" ht="14.25" customHeight="1" x14ac:dyDescent="0.2">
      <c r="A67" s="178" t="s">
        <v>81</v>
      </c>
      <c r="B67" s="178"/>
      <c r="C67" s="178"/>
      <c r="D67" s="178"/>
      <c r="E67" s="178"/>
      <c r="F67" s="178"/>
      <c r="G67" s="178"/>
      <c r="H67" s="178"/>
      <c r="I67" s="178"/>
      <c r="J67" s="178"/>
      <c r="K67" s="178"/>
    </row>
    <row r="68" spans="1:11" ht="18.75" customHeight="1" x14ac:dyDescent="0.2">
      <c r="A68" s="84" t="s">
        <v>529</v>
      </c>
      <c r="B68" s="84"/>
      <c r="C68" s="84"/>
      <c r="D68" s="84"/>
      <c r="E68" s="84"/>
      <c r="F68" s="84"/>
      <c r="G68" s="84"/>
      <c r="H68" s="84"/>
      <c r="I68" s="84"/>
      <c r="J68" s="84"/>
      <c r="K68" s="84"/>
    </row>
    <row r="69" spans="1:11" ht="16.5" thickBot="1" x14ac:dyDescent="0.25">
      <c r="A69" s="48" t="s">
        <v>83</v>
      </c>
      <c r="B69" s="48"/>
      <c r="C69" s="48"/>
      <c r="D69" s="48"/>
      <c r="E69" s="48"/>
      <c r="F69" s="48"/>
      <c r="G69" s="48"/>
      <c r="H69" s="48"/>
      <c r="I69" s="48"/>
      <c r="J69" s="48"/>
      <c r="K69" s="48"/>
    </row>
    <row r="70" spans="1:11" ht="30" customHeight="1" thickBot="1" x14ac:dyDescent="0.25">
      <c r="A70" s="247" t="s">
        <v>10</v>
      </c>
      <c r="B70" s="247" t="s">
        <v>11</v>
      </c>
      <c r="C70" s="250" t="s">
        <v>84</v>
      </c>
      <c r="D70" s="249"/>
      <c r="E70" s="262"/>
      <c r="F70" s="250" t="s">
        <v>85</v>
      </c>
      <c r="G70" s="249"/>
      <c r="H70" s="262"/>
      <c r="I70" s="250" t="s">
        <v>86</v>
      </c>
      <c r="J70" s="249"/>
      <c r="K70" s="262"/>
    </row>
    <row r="71" spans="1:11" ht="23.25" thickBot="1" x14ac:dyDescent="0.25">
      <c r="A71" s="248"/>
      <c r="B71" s="248"/>
      <c r="C71" s="7" t="s">
        <v>15</v>
      </c>
      <c r="D71" s="7" t="s">
        <v>16</v>
      </c>
      <c r="E71" s="7" t="s">
        <v>17</v>
      </c>
      <c r="F71" s="7" t="s">
        <v>15</v>
      </c>
      <c r="G71" s="7" t="s">
        <v>16</v>
      </c>
      <c r="H71" s="7" t="s">
        <v>17</v>
      </c>
      <c r="I71" s="7" t="s">
        <v>15</v>
      </c>
      <c r="J71" s="7" t="s">
        <v>16</v>
      </c>
      <c r="K71" s="7" t="s">
        <v>17</v>
      </c>
    </row>
    <row r="72" spans="1:11" ht="16.5" thickBot="1" x14ac:dyDescent="0.25">
      <c r="A72" s="13"/>
      <c r="B72" s="17" t="s">
        <v>21</v>
      </c>
      <c r="C72" s="34">
        <v>201</v>
      </c>
      <c r="D72" s="34">
        <v>46</v>
      </c>
      <c r="E72" s="38">
        <v>247</v>
      </c>
      <c r="F72" s="34">
        <v>187.3</v>
      </c>
      <c r="G72" s="34">
        <v>118.1</v>
      </c>
      <c r="H72" s="38">
        <v>305.39999999999998</v>
      </c>
      <c r="I72" s="36">
        <v>-6.8</v>
      </c>
      <c r="J72" s="36">
        <v>156.69999999999999</v>
      </c>
      <c r="K72" s="397">
        <v>23.6</v>
      </c>
    </row>
    <row r="73" spans="1:11" ht="15" thickBot="1" x14ac:dyDescent="0.25">
      <c r="A73" s="181" t="s">
        <v>87</v>
      </c>
      <c r="B73" s="181"/>
      <c r="C73" s="181"/>
      <c r="D73" s="181"/>
      <c r="E73" s="181"/>
      <c r="F73" s="181"/>
      <c r="G73" s="181"/>
      <c r="H73" s="181"/>
      <c r="I73" s="181"/>
      <c r="J73" s="181"/>
      <c r="K73" s="181"/>
    </row>
    <row r="74" spans="1:11" ht="37.5" customHeight="1" thickBot="1" x14ac:dyDescent="0.25">
      <c r="A74" s="210" t="s">
        <v>613</v>
      </c>
      <c r="B74" s="96"/>
      <c r="C74" s="96"/>
      <c r="D74" s="96"/>
      <c r="E74" s="96"/>
      <c r="F74" s="96"/>
      <c r="G74" s="96"/>
      <c r="H74" s="96"/>
      <c r="I74" s="96"/>
      <c r="J74" s="96"/>
      <c r="K74" s="211"/>
    </row>
    <row r="75" spans="1:11" ht="15.75" thickBot="1" x14ac:dyDescent="0.25">
      <c r="A75" s="13"/>
      <c r="B75" s="240" t="s">
        <v>26</v>
      </c>
      <c r="C75" s="15"/>
      <c r="D75" s="15"/>
      <c r="E75" s="15"/>
      <c r="F75" s="15"/>
      <c r="G75" s="15"/>
      <c r="H75" s="15"/>
      <c r="I75" s="241"/>
      <c r="J75" s="241"/>
      <c r="K75" s="241"/>
    </row>
    <row r="76" spans="1:11" ht="45.75" thickBot="1" x14ac:dyDescent="0.25">
      <c r="A76" s="13"/>
      <c r="B76" s="201" t="s">
        <v>595</v>
      </c>
      <c r="C76" s="34">
        <v>113.6</v>
      </c>
      <c r="D76" s="34">
        <v>23</v>
      </c>
      <c r="E76" s="38">
        <v>136.6</v>
      </c>
      <c r="F76" s="34">
        <v>98</v>
      </c>
      <c r="G76" s="193">
        <v>0</v>
      </c>
      <c r="H76" s="38">
        <v>98</v>
      </c>
      <c r="I76" s="36">
        <v>-13.7</v>
      </c>
      <c r="J76" s="36">
        <v>-100</v>
      </c>
      <c r="K76" s="397">
        <v>-28.3</v>
      </c>
    </row>
    <row r="77" spans="1:11" ht="16.5" thickBot="1" x14ac:dyDescent="0.25">
      <c r="A77" s="13"/>
      <c r="B77" s="25" t="s">
        <v>596</v>
      </c>
      <c r="C77" s="34">
        <v>38.9</v>
      </c>
      <c r="D77" s="34">
        <v>23</v>
      </c>
      <c r="E77" s="38">
        <v>61.9</v>
      </c>
      <c r="F77" s="34">
        <v>20.5</v>
      </c>
      <c r="G77" s="34">
        <v>56.6</v>
      </c>
      <c r="H77" s="38">
        <v>77.099999999999994</v>
      </c>
      <c r="I77" s="36">
        <v>-47.3</v>
      </c>
      <c r="J77" s="36">
        <v>146.1</v>
      </c>
      <c r="K77" s="397">
        <v>24.6</v>
      </c>
    </row>
    <row r="78" spans="1:11" ht="30.75" thickBot="1" x14ac:dyDescent="0.25">
      <c r="A78" s="13"/>
      <c r="B78" s="25" t="s">
        <v>597</v>
      </c>
      <c r="C78" s="34">
        <v>13.5</v>
      </c>
      <c r="D78" s="34"/>
      <c r="E78" s="38">
        <v>13.5</v>
      </c>
      <c r="F78" s="34">
        <v>15.8</v>
      </c>
      <c r="G78" s="34">
        <v>11.6</v>
      </c>
      <c r="H78" s="38">
        <v>27.4</v>
      </c>
      <c r="I78" s="36">
        <v>17</v>
      </c>
      <c r="J78" s="36">
        <v>0</v>
      </c>
      <c r="K78" s="397">
        <v>103</v>
      </c>
    </row>
    <row r="79" spans="1:11" ht="30.75" thickBot="1" x14ac:dyDescent="0.25">
      <c r="A79" s="13"/>
      <c r="B79" s="25" t="s">
        <v>598</v>
      </c>
      <c r="C79" s="34">
        <v>10.6</v>
      </c>
      <c r="D79" s="34"/>
      <c r="E79" s="38">
        <v>10.6</v>
      </c>
      <c r="F79" s="34">
        <v>11.6</v>
      </c>
      <c r="G79" s="193">
        <v>0</v>
      </c>
      <c r="H79" s="38">
        <v>11.6</v>
      </c>
      <c r="I79" s="36">
        <v>9.4</v>
      </c>
      <c r="J79" s="36">
        <v>0</v>
      </c>
      <c r="K79" s="397">
        <v>9.4</v>
      </c>
    </row>
    <row r="80" spans="1:11" ht="30.75" thickBot="1" x14ac:dyDescent="0.25">
      <c r="A80" s="13"/>
      <c r="B80" s="25" t="s">
        <v>599</v>
      </c>
      <c r="C80" s="34">
        <v>24.4</v>
      </c>
      <c r="D80" s="34"/>
      <c r="E80" s="38">
        <v>24.4</v>
      </c>
      <c r="F80" s="34">
        <v>41.4</v>
      </c>
      <c r="G80" s="34">
        <v>49.9</v>
      </c>
      <c r="H80" s="38">
        <v>91.3</v>
      </c>
      <c r="I80" s="36">
        <v>69.7</v>
      </c>
      <c r="J80" s="36">
        <v>0</v>
      </c>
      <c r="K80" s="397">
        <v>274.2</v>
      </c>
    </row>
    <row r="81" spans="1:11" ht="28.5" customHeight="1" thickBot="1" x14ac:dyDescent="0.25">
      <c r="A81" s="180" t="s">
        <v>90</v>
      </c>
      <c r="B81" s="181"/>
      <c r="C81" s="181"/>
      <c r="D81" s="181"/>
      <c r="E81" s="181"/>
      <c r="F81" s="181"/>
      <c r="G81" s="181"/>
      <c r="H81" s="181"/>
      <c r="I81" s="181"/>
      <c r="J81" s="181"/>
      <c r="K81" s="182"/>
    </row>
    <row r="82" spans="1:11" ht="37.5" customHeight="1" x14ac:dyDescent="0.2">
      <c r="A82" s="98" t="s">
        <v>616</v>
      </c>
      <c r="B82" s="99"/>
      <c r="C82" s="99"/>
      <c r="D82" s="99"/>
      <c r="E82" s="99"/>
      <c r="F82" s="99"/>
      <c r="G82" s="99"/>
      <c r="H82" s="99"/>
      <c r="I82" s="99"/>
      <c r="J82" s="99"/>
      <c r="K82" s="100"/>
    </row>
    <row r="83" spans="1:11" ht="37.5" customHeight="1" thickBot="1" x14ac:dyDescent="0.25">
      <c r="A83" s="103" t="s">
        <v>617</v>
      </c>
      <c r="B83" s="92"/>
      <c r="C83" s="92"/>
      <c r="D83" s="92"/>
      <c r="E83" s="92"/>
      <c r="F83" s="92"/>
      <c r="G83" s="92"/>
      <c r="H83" s="92"/>
      <c r="I83" s="92"/>
      <c r="J83" s="92"/>
      <c r="K83" s="104"/>
    </row>
    <row r="84" spans="1:11" ht="15" thickBot="1" x14ac:dyDescent="0.25">
      <c r="A84" s="160">
        <v>1</v>
      </c>
      <c r="B84" s="161" t="s">
        <v>45</v>
      </c>
      <c r="C84" s="162"/>
      <c r="D84" s="162"/>
      <c r="E84" s="162"/>
      <c r="F84" s="162"/>
      <c r="G84" s="162"/>
      <c r="H84" s="162"/>
      <c r="I84" s="162"/>
      <c r="J84" s="162"/>
      <c r="K84" s="162"/>
    </row>
    <row r="85" spans="1:11" ht="30.75" thickBot="1" x14ac:dyDescent="0.25">
      <c r="A85" s="163"/>
      <c r="B85" s="17" t="s">
        <v>618</v>
      </c>
      <c r="C85" s="34">
        <v>201</v>
      </c>
      <c r="D85" s="34">
        <v>46</v>
      </c>
      <c r="E85" s="38">
        <v>247</v>
      </c>
      <c r="F85" s="34">
        <v>187.3</v>
      </c>
      <c r="G85" s="34">
        <v>118.1</v>
      </c>
      <c r="H85" s="38">
        <v>305.39999999999998</v>
      </c>
      <c r="I85" s="36">
        <v>-6.8</v>
      </c>
      <c r="J85" s="36">
        <v>156.69999999999999</v>
      </c>
      <c r="K85" s="397">
        <v>23.6</v>
      </c>
    </row>
    <row r="86" spans="1:11" ht="16.5" thickBot="1" x14ac:dyDescent="0.25">
      <c r="A86" s="160">
        <v>2</v>
      </c>
      <c r="B86" s="161" t="s">
        <v>55</v>
      </c>
      <c r="C86" s="34"/>
      <c r="D86" s="34"/>
      <c r="E86" s="34"/>
      <c r="F86" s="34"/>
      <c r="G86" s="34"/>
      <c r="H86" s="34"/>
      <c r="I86" s="34"/>
      <c r="J86" s="34"/>
      <c r="K86" s="34"/>
    </row>
    <row r="87" spans="1:11" ht="30.75" thickBot="1" x14ac:dyDescent="0.25">
      <c r="A87" s="13"/>
      <c r="B87" s="25" t="s">
        <v>603</v>
      </c>
      <c r="C87" s="34"/>
      <c r="D87" s="34">
        <v>2</v>
      </c>
      <c r="E87" s="38">
        <v>2</v>
      </c>
      <c r="F87" s="193">
        <v>0</v>
      </c>
      <c r="G87" s="34">
        <v>4</v>
      </c>
      <c r="H87" s="38">
        <v>4</v>
      </c>
      <c r="I87" s="36">
        <v>0</v>
      </c>
      <c r="J87" s="36">
        <v>100</v>
      </c>
      <c r="K87" s="397">
        <v>100</v>
      </c>
    </row>
    <row r="88" spans="1:11" ht="30.75" thickBot="1" x14ac:dyDescent="0.25">
      <c r="A88" s="13"/>
      <c r="B88" s="25" t="s">
        <v>604</v>
      </c>
      <c r="C88" s="34">
        <v>13</v>
      </c>
      <c r="D88" s="34"/>
      <c r="E88" s="38">
        <v>13</v>
      </c>
      <c r="F88" s="34">
        <v>14</v>
      </c>
      <c r="G88" s="34">
        <v>5</v>
      </c>
      <c r="H88" s="38">
        <v>19</v>
      </c>
      <c r="I88" s="36">
        <v>7.7</v>
      </c>
      <c r="J88" s="36">
        <v>0</v>
      </c>
      <c r="K88" s="397">
        <v>46.2</v>
      </c>
    </row>
    <row r="89" spans="1:11" ht="30.75" thickBot="1" x14ac:dyDescent="0.25">
      <c r="A89" s="13"/>
      <c r="B89" s="25" t="s">
        <v>605</v>
      </c>
      <c r="C89" s="34">
        <v>148</v>
      </c>
      <c r="D89" s="34"/>
      <c r="E89" s="38">
        <v>148</v>
      </c>
      <c r="F89" s="34">
        <v>100</v>
      </c>
      <c r="G89" s="193">
        <v>0</v>
      </c>
      <c r="H89" s="38">
        <v>100</v>
      </c>
      <c r="I89" s="36">
        <v>-32.4</v>
      </c>
      <c r="J89" s="36">
        <v>0</v>
      </c>
      <c r="K89" s="397">
        <v>-32.4</v>
      </c>
    </row>
    <row r="90" spans="1:11" ht="16.5" thickBot="1" x14ac:dyDescent="0.25">
      <c r="A90" s="160">
        <v>3</v>
      </c>
      <c r="B90" s="161" t="s">
        <v>62</v>
      </c>
      <c r="C90" s="34"/>
      <c r="D90" s="34"/>
      <c r="E90" s="34"/>
      <c r="F90" s="34"/>
      <c r="G90" s="34"/>
      <c r="H90" s="34"/>
      <c r="I90" s="34"/>
      <c r="J90" s="34"/>
      <c r="K90" s="34"/>
    </row>
    <row r="91" spans="1:11" ht="30.75" thickBot="1" x14ac:dyDescent="0.25">
      <c r="A91" s="163"/>
      <c r="B91" s="25" t="s">
        <v>619</v>
      </c>
      <c r="C91" s="34">
        <v>0</v>
      </c>
      <c r="D91" s="34">
        <v>23</v>
      </c>
      <c r="E91" s="38">
        <v>23</v>
      </c>
      <c r="F91" s="34">
        <v>0</v>
      </c>
      <c r="G91" s="34">
        <v>25.7</v>
      </c>
      <c r="H91" s="38">
        <v>25.7</v>
      </c>
      <c r="I91" s="36">
        <v>0</v>
      </c>
      <c r="J91" s="36">
        <v>11.7</v>
      </c>
      <c r="K91" s="397">
        <v>11.7</v>
      </c>
    </row>
    <row r="92" spans="1:11" ht="45.75" thickBot="1" x14ac:dyDescent="0.25">
      <c r="A92" s="163"/>
      <c r="B92" s="25" t="s">
        <v>620</v>
      </c>
      <c r="C92" s="34">
        <v>2.2999999999999998</v>
      </c>
      <c r="D92" s="34"/>
      <c r="E92" s="38">
        <v>2.2999999999999998</v>
      </c>
      <c r="F92" s="34">
        <v>2.2000000000000002</v>
      </c>
      <c r="G92" s="34">
        <v>3.1</v>
      </c>
      <c r="H92" s="38">
        <v>2.4</v>
      </c>
      <c r="I92" s="36">
        <v>-4.3</v>
      </c>
      <c r="J92" s="36">
        <v>0</v>
      </c>
      <c r="K92" s="397">
        <v>4.3</v>
      </c>
    </row>
    <row r="93" spans="1:11" ht="30.75" thickBot="1" x14ac:dyDescent="0.25">
      <c r="A93" s="13"/>
      <c r="B93" s="25" t="s">
        <v>621</v>
      </c>
      <c r="C93" s="34">
        <v>1.2</v>
      </c>
      <c r="D93" s="34"/>
      <c r="E93" s="38">
        <v>1.2</v>
      </c>
      <c r="F93" s="34">
        <v>1.6</v>
      </c>
      <c r="G93" s="34">
        <v>0</v>
      </c>
      <c r="H93" s="38">
        <v>1.6</v>
      </c>
      <c r="I93" s="36">
        <v>33.299999999999997</v>
      </c>
      <c r="J93" s="36">
        <v>0</v>
      </c>
      <c r="K93" s="397">
        <v>33.299999999999997</v>
      </c>
    </row>
    <row r="94" spans="1:11" ht="16.5" thickBot="1" x14ac:dyDescent="0.25">
      <c r="A94" s="163">
        <v>4</v>
      </c>
      <c r="B94" s="161" t="s">
        <v>70</v>
      </c>
      <c r="C94" s="34"/>
      <c r="D94" s="34"/>
      <c r="E94" s="34"/>
      <c r="F94" s="34"/>
      <c r="G94" s="34"/>
      <c r="H94" s="34"/>
      <c r="I94" s="34"/>
      <c r="J94" s="34"/>
      <c r="K94" s="34"/>
    </row>
    <row r="95" spans="1:11" ht="30.75" thickBot="1" x14ac:dyDescent="0.25">
      <c r="A95" s="163"/>
      <c r="B95" s="17" t="s">
        <v>611</v>
      </c>
      <c r="C95" s="34">
        <v>145</v>
      </c>
      <c r="D95" s="34">
        <v>40</v>
      </c>
      <c r="E95" s="38">
        <v>141</v>
      </c>
      <c r="F95" s="34">
        <v>71</v>
      </c>
      <c r="G95" s="34">
        <v>450</v>
      </c>
      <c r="H95" s="38">
        <v>75</v>
      </c>
      <c r="I95" s="36">
        <v>-51</v>
      </c>
      <c r="J95" s="36">
        <v>1025</v>
      </c>
      <c r="K95" s="397">
        <v>-46.8</v>
      </c>
    </row>
    <row r="96" spans="1:11" ht="15" thickBot="1" x14ac:dyDescent="0.25">
      <c r="A96" s="180" t="s">
        <v>93</v>
      </c>
      <c r="B96" s="181"/>
      <c r="C96" s="181"/>
      <c r="D96" s="181"/>
      <c r="E96" s="181"/>
      <c r="F96" s="181"/>
      <c r="G96" s="181"/>
      <c r="H96" s="181"/>
      <c r="I96" s="181"/>
      <c r="J96" s="181"/>
      <c r="K96" s="182"/>
    </row>
    <row r="97" spans="1:11" ht="56.25" customHeight="1" x14ac:dyDescent="0.2">
      <c r="A97" s="98" t="s">
        <v>622</v>
      </c>
      <c r="B97" s="99"/>
      <c r="C97" s="99"/>
      <c r="D97" s="99"/>
      <c r="E97" s="99"/>
      <c r="F97" s="99"/>
      <c r="G97" s="99"/>
      <c r="H97" s="99"/>
      <c r="I97" s="99"/>
      <c r="J97" s="99"/>
      <c r="K97" s="100"/>
    </row>
    <row r="98" spans="1:11" ht="37.5" customHeight="1" thickBot="1" x14ac:dyDescent="0.25">
      <c r="A98" s="103" t="s">
        <v>623</v>
      </c>
      <c r="B98" s="92"/>
      <c r="C98" s="92"/>
      <c r="D98" s="92"/>
      <c r="E98" s="92"/>
      <c r="F98" s="92"/>
      <c r="G98" s="92"/>
      <c r="H98" s="92"/>
      <c r="I98" s="92"/>
      <c r="J98" s="92"/>
      <c r="K98" s="104"/>
    </row>
    <row r="99" spans="1:11" ht="15" thickBot="1" x14ac:dyDescent="0.25">
      <c r="A99" s="180" t="s">
        <v>81</v>
      </c>
      <c r="B99" s="181"/>
      <c r="C99" s="181"/>
      <c r="D99" s="181"/>
      <c r="E99" s="181"/>
      <c r="F99" s="181"/>
      <c r="G99" s="181"/>
      <c r="H99" s="181"/>
      <c r="I99" s="181"/>
      <c r="J99" s="181"/>
      <c r="K99" s="182"/>
    </row>
    <row r="100" spans="1:11" ht="37.5" customHeight="1" x14ac:dyDescent="0.2">
      <c r="A100" s="99" t="s">
        <v>97</v>
      </c>
      <c r="B100" s="99"/>
      <c r="C100" s="99"/>
      <c r="D100" s="99"/>
      <c r="E100" s="99"/>
      <c r="F100" s="99"/>
      <c r="G100" s="99"/>
      <c r="H100" s="99"/>
      <c r="I100" s="99"/>
      <c r="J100" s="99"/>
      <c r="K100" s="99"/>
    </row>
    <row r="101" spans="1:11" ht="16.5" thickBot="1" x14ac:dyDescent="0.25">
      <c r="A101" s="47" t="s">
        <v>209</v>
      </c>
      <c r="B101" s="47"/>
      <c r="C101" s="47"/>
      <c r="D101" s="47"/>
      <c r="E101" s="47"/>
      <c r="F101" s="47"/>
      <c r="G101" s="47"/>
      <c r="H101" s="47"/>
      <c r="I101" s="47"/>
      <c r="J101" s="47"/>
      <c r="K101" s="47"/>
    </row>
    <row r="102" spans="1:11" ht="72.75" thickBot="1" x14ac:dyDescent="0.25">
      <c r="A102" s="18" t="s">
        <v>99</v>
      </c>
      <c r="B102" s="19" t="s">
        <v>11</v>
      </c>
      <c r="C102" s="20" t="s">
        <v>100</v>
      </c>
      <c r="D102" s="20" t="s">
        <v>101</v>
      </c>
      <c r="E102" s="20" t="s">
        <v>102</v>
      </c>
      <c r="F102" s="20" t="s">
        <v>14</v>
      </c>
      <c r="G102" s="20" t="s">
        <v>103</v>
      </c>
      <c r="H102" s="20" t="s">
        <v>104</v>
      </c>
      <c r="I102" s="3"/>
      <c r="J102" s="3"/>
      <c r="K102" s="3"/>
    </row>
    <row r="103" spans="1:11" ht="15.75" thickBot="1" x14ac:dyDescent="0.25">
      <c r="A103" s="21">
        <v>1</v>
      </c>
      <c r="B103" s="17">
        <v>2</v>
      </c>
      <c r="C103" s="17">
        <v>3</v>
      </c>
      <c r="D103" s="17">
        <v>4</v>
      </c>
      <c r="E103" s="17">
        <v>5</v>
      </c>
      <c r="F103" s="17" t="s">
        <v>105</v>
      </c>
      <c r="G103" s="17">
        <v>7</v>
      </c>
      <c r="H103" s="17" t="s">
        <v>106</v>
      </c>
      <c r="I103" s="3"/>
      <c r="J103" s="3"/>
      <c r="K103" s="3"/>
    </row>
    <row r="104" spans="1:11" ht="15.75" thickBot="1" x14ac:dyDescent="0.25">
      <c r="A104" s="21">
        <v>1</v>
      </c>
      <c r="B104" s="17" t="s">
        <v>107</v>
      </c>
      <c r="C104" s="17" t="s">
        <v>30</v>
      </c>
      <c r="D104" s="15"/>
      <c r="E104" s="15"/>
      <c r="F104" s="15">
        <v>0</v>
      </c>
      <c r="G104" s="17" t="s">
        <v>30</v>
      </c>
      <c r="H104" s="17" t="s">
        <v>30</v>
      </c>
      <c r="I104" s="3"/>
      <c r="J104" s="3"/>
      <c r="K104" s="3"/>
    </row>
    <row r="105" spans="1:11" ht="15.75" thickBot="1" x14ac:dyDescent="0.25">
      <c r="A105" s="13"/>
      <c r="B105" s="17" t="s">
        <v>108</v>
      </c>
      <c r="C105" s="17" t="s">
        <v>30</v>
      </c>
      <c r="D105" s="15"/>
      <c r="E105" s="15"/>
      <c r="F105" s="15">
        <v>0</v>
      </c>
      <c r="G105" s="17" t="s">
        <v>30</v>
      </c>
      <c r="H105" s="17" t="s">
        <v>30</v>
      </c>
      <c r="I105" s="3"/>
      <c r="J105" s="3"/>
      <c r="K105" s="3"/>
    </row>
    <row r="106" spans="1:11" ht="30.75" thickBot="1" x14ac:dyDescent="0.25">
      <c r="A106" s="13"/>
      <c r="B106" s="17" t="s">
        <v>109</v>
      </c>
      <c r="C106" s="17" t="s">
        <v>30</v>
      </c>
      <c r="D106" s="186"/>
      <c r="E106" s="186"/>
      <c r="F106" s="15">
        <v>0</v>
      </c>
      <c r="G106" s="17" t="s">
        <v>30</v>
      </c>
      <c r="H106" s="17" t="s">
        <v>30</v>
      </c>
      <c r="I106" s="3"/>
      <c r="J106" s="3"/>
      <c r="K106" s="3"/>
    </row>
    <row r="107" spans="1:11" ht="15.75" thickBot="1" x14ac:dyDescent="0.25">
      <c r="A107" s="13"/>
      <c r="B107" s="17" t="s">
        <v>110</v>
      </c>
      <c r="C107" s="17" t="s">
        <v>30</v>
      </c>
      <c r="D107" s="15"/>
      <c r="E107" s="15"/>
      <c r="F107" s="15"/>
      <c r="G107" s="17" t="s">
        <v>30</v>
      </c>
      <c r="H107" s="17" t="s">
        <v>30</v>
      </c>
      <c r="I107" s="3"/>
      <c r="J107" s="3"/>
      <c r="K107" s="3"/>
    </row>
    <row r="108" spans="1:11" ht="15.75" thickBot="1" x14ac:dyDescent="0.25">
      <c r="A108" s="13"/>
      <c r="B108" s="17" t="s">
        <v>111</v>
      </c>
      <c r="C108" s="17" t="s">
        <v>30</v>
      </c>
      <c r="D108" s="15"/>
      <c r="E108" s="15"/>
      <c r="F108" s="15"/>
      <c r="G108" s="17" t="s">
        <v>30</v>
      </c>
      <c r="H108" s="17" t="s">
        <v>30</v>
      </c>
      <c r="I108" s="3"/>
      <c r="J108" s="3"/>
      <c r="K108" s="3"/>
    </row>
    <row r="109" spans="1:11" ht="15.75" thickBot="1" x14ac:dyDescent="0.25">
      <c r="A109" s="105" t="s">
        <v>288</v>
      </c>
      <c r="B109" s="106"/>
      <c r="C109" s="106"/>
      <c r="D109" s="106"/>
      <c r="E109" s="106"/>
      <c r="F109" s="106"/>
      <c r="G109" s="106"/>
      <c r="H109" s="107"/>
      <c r="I109" s="3"/>
      <c r="J109" s="3"/>
      <c r="K109" s="3"/>
    </row>
    <row r="110" spans="1:11" ht="15.75" thickBot="1" x14ac:dyDescent="0.25">
      <c r="A110" s="21">
        <v>2</v>
      </c>
      <c r="B110" s="17" t="s">
        <v>113</v>
      </c>
      <c r="C110" s="17" t="s">
        <v>30</v>
      </c>
      <c r="D110" s="15"/>
      <c r="E110" s="15"/>
      <c r="F110" s="15">
        <v>0</v>
      </c>
      <c r="G110" s="17" t="s">
        <v>30</v>
      </c>
      <c r="H110" s="17" t="s">
        <v>30</v>
      </c>
      <c r="I110" s="3"/>
      <c r="J110" s="3"/>
      <c r="K110" s="3"/>
    </row>
    <row r="111" spans="1:11" ht="15.75" thickBot="1" x14ac:dyDescent="0.25">
      <c r="A111" s="105" t="s">
        <v>212</v>
      </c>
      <c r="B111" s="106"/>
      <c r="C111" s="106"/>
      <c r="D111" s="106"/>
      <c r="E111" s="106"/>
      <c r="F111" s="106"/>
      <c r="G111" s="106"/>
      <c r="H111" s="107"/>
      <c r="I111" s="3"/>
      <c r="J111" s="3"/>
      <c r="K111" s="3"/>
    </row>
    <row r="112" spans="1:11" ht="15.75" thickBot="1" x14ac:dyDescent="0.25">
      <c r="A112" s="105" t="s">
        <v>115</v>
      </c>
      <c r="B112" s="106"/>
      <c r="C112" s="106"/>
      <c r="D112" s="106"/>
      <c r="E112" s="106"/>
      <c r="F112" s="106"/>
      <c r="G112" s="106"/>
      <c r="H112" s="107"/>
      <c r="I112" s="3"/>
      <c r="J112" s="3"/>
      <c r="K112" s="3"/>
    </row>
    <row r="113" spans="1:11" ht="15.75" thickBot="1" x14ac:dyDescent="0.25">
      <c r="A113" s="21">
        <v>2.1</v>
      </c>
      <c r="B113" s="17" t="s">
        <v>116</v>
      </c>
      <c r="C113" s="15"/>
      <c r="D113" s="15"/>
      <c r="E113" s="15"/>
      <c r="F113" s="15"/>
      <c r="G113" s="15"/>
      <c r="H113" s="15"/>
      <c r="I113" s="3"/>
      <c r="J113" s="3"/>
      <c r="K113" s="3"/>
    </row>
    <row r="114" spans="1:11" ht="15.75" thickBot="1" x14ac:dyDescent="0.25">
      <c r="A114" s="13"/>
      <c r="B114" s="17" t="s">
        <v>117</v>
      </c>
      <c r="C114" s="15"/>
      <c r="D114" s="15"/>
      <c r="E114" s="15"/>
      <c r="F114" s="15">
        <v>0</v>
      </c>
      <c r="G114" s="15"/>
      <c r="H114" s="15"/>
      <c r="I114" s="3"/>
      <c r="J114" s="3"/>
      <c r="K114" s="3"/>
    </row>
    <row r="115" spans="1:11" ht="15.75" thickBot="1" x14ac:dyDescent="0.25">
      <c r="A115" s="105" t="s">
        <v>118</v>
      </c>
      <c r="B115" s="106"/>
      <c r="C115" s="106"/>
      <c r="D115" s="106"/>
      <c r="E115" s="106"/>
      <c r="F115" s="106"/>
      <c r="G115" s="106"/>
      <c r="H115" s="108"/>
      <c r="I115" s="3"/>
      <c r="J115" s="3"/>
      <c r="K115" s="3"/>
    </row>
    <row r="116" spans="1:11" ht="15.75" thickBot="1" x14ac:dyDescent="0.25">
      <c r="A116" s="13"/>
      <c r="B116" s="17" t="s">
        <v>119</v>
      </c>
      <c r="C116" s="15"/>
      <c r="D116" s="15"/>
      <c r="E116" s="15"/>
      <c r="F116" s="15">
        <v>0</v>
      </c>
      <c r="G116" s="15"/>
      <c r="H116" s="15"/>
      <c r="I116" s="3"/>
      <c r="J116" s="3"/>
      <c r="K116" s="3"/>
    </row>
    <row r="117" spans="1:11" ht="15.75" thickBot="1" x14ac:dyDescent="0.25">
      <c r="A117" s="13"/>
      <c r="B117" s="17" t="s">
        <v>120</v>
      </c>
      <c r="C117" s="15"/>
      <c r="D117" s="15"/>
      <c r="E117" s="15"/>
      <c r="F117" s="15"/>
      <c r="G117" s="15"/>
      <c r="H117" s="15"/>
      <c r="I117" s="3"/>
      <c r="J117" s="3"/>
      <c r="K117" s="3"/>
    </row>
    <row r="118" spans="1:11" ht="15.75" thickBot="1" x14ac:dyDescent="0.25">
      <c r="A118" s="21">
        <v>2.2000000000000002</v>
      </c>
      <c r="B118" s="17" t="s">
        <v>121</v>
      </c>
      <c r="C118" s="17" t="s">
        <v>30</v>
      </c>
      <c r="D118" s="15"/>
      <c r="E118" s="15"/>
      <c r="F118" s="15"/>
      <c r="G118" s="17" t="s">
        <v>30</v>
      </c>
      <c r="H118" s="17" t="s">
        <v>30</v>
      </c>
      <c r="I118" s="3"/>
      <c r="J118" s="3"/>
      <c r="K118" s="3"/>
    </row>
    <row r="119" spans="1:11" ht="18.75" customHeight="1" x14ac:dyDescent="0.2">
      <c r="A119" s="109" t="s">
        <v>503</v>
      </c>
      <c r="B119" s="109"/>
      <c r="C119" s="109"/>
      <c r="D119" s="109"/>
      <c r="E119" s="109"/>
      <c r="F119" s="109"/>
      <c r="G119" s="109"/>
      <c r="H119" s="109"/>
      <c r="I119" s="109"/>
      <c r="J119" s="109"/>
      <c r="K119" s="109"/>
    </row>
    <row r="120" spans="1:11" ht="18.75" customHeight="1" x14ac:dyDescent="0.2">
      <c r="A120" s="109" t="s">
        <v>624</v>
      </c>
      <c r="B120" s="109"/>
      <c r="C120" s="109"/>
      <c r="D120" s="109"/>
      <c r="E120" s="109"/>
      <c r="F120" s="109"/>
      <c r="G120" s="109"/>
      <c r="H120" s="109"/>
      <c r="I120" s="109"/>
      <c r="J120" s="109"/>
      <c r="K120" s="109"/>
    </row>
    <row r="121" spans="1:11" ht="18.75" customHeight="1" x14ac:dyDescent="0.2">
      <c r="A121" s="109" t="s">
        <v>614</v>
      </c>
      <c r="B121" s="109"/>
      <c r="C121" s="109"/>
      <c r="D121" s="109"/>
      <c r="E121" s="109"/>
      <c r="F121" s="109"/>
      <c r="G121" s="109"/>
      <c r="H121" s="109"/>
      <c r="I121" s="109"/>
      <c r="J121" s="109"/>
      <c r="K121" s="109"/>
    </row>
    <row r="122" spans="1:11" ht="37.5" customHeight="1" x14ac:dyDescent="0.2">
      <c r="A122" s="46" t="s">
        <v>625</v>
      </c>
      <c r="B122" s="46"/>
      <c r="C122" s="46"/>
      <c r="D122" s="46"/>
      <c r="E122" s="46"/>
      <c r="F122" s="46"/>
      <c r="G122" s="46"/>
      <c r="H122" s="46"/>
      <c r="I122" s="46"/>
      <c r="J122" s="46"/>
      <c r="K122" s="46"/>
    </row>
    <row r="123" spans="1:11" ht="56.25" customHeight="1" x14ac:dyDescent="0.2">
      <c r="A123" s="46" t="s">
        <v>626</v>
      </c>
      <c r="B123" s="46"/>
      <c r="C123" s="46"/>
      <c r="D123" s="46"/>
      <c r="E123" s="46"/>
      <c r="F123" s="46"/>
      <c r="G123" s="46"/>
      <c r="H123" s="46"/>
      <c r="I123" s="46"/>
      <c r="J123" s="46"/>
      <c r="K123" s="46"/>
    </row>
    <row r="124" spans="1:11" ht="37.5" customHeight="1" x14ac:dyDescent="0.2">
      <c r="A124" s="46" t="s">
        <v>627</v>
      </c>
      <c r="B124" s="46"/>
      <c r="C124" s="46"/>
      <c r="D124" s="46"/>
      <c r="E124" s="46"/>
      <c r="F124" s="46"/>
      <c r="G124" s="46"/>
      <c r="H124" s="46"/>
      <c r="I124" s="46"/>
      <c r="J124" s="46"/>
      <c r="K124" s="46"/>
    </row>
    <row r="125" spans="1:11" ht="18.75" customHeight="1" x14ac:dyDescent="0.2">
      <c r="A125" s="46" t="s">
        <v>628</v>
      </c>
      <c r="B125" s="46"/>
      <c r="C125" s="46"/>
      <c r="D125" s="46"/>
      <c r="E125" s="46"/>
      <c r="F125" s="46"/>
      <c r="G125" s="46"/>
      <c r="H125" s="46"/>
      <c r="I125" s="46"/>
      <c r="J125" s="46"/>
      <c r="K125" s="46"/>
    </row>
    <row r="126" spans="1:11" ht="15" x14ac:dyDescent="0.2">
      <c r="A126" s="40"/>
      <c r="B126" s="40"/>
      <c r="C126" s="40"/>
      <c r="D126" s="40"/>
      <c r="E126" s="40"/>
      <c r="F126" s="40"/>
      <c r="G126" s="40"/>
      <c r="H126" s="40"/>
      <c r="I126" s="40"/>
      <c r="J126" s="40"/>
      <c r="K126" s="40"/>
    </row>
    <row r="127" spans="1:11" ht="38.25" thickBot="1" x14ac:dyDescent="0.25">
      <c r="A127" s="3"/>
      <c r="B127" s="22" t="s">
        <v>423</v>
      </c>
      <c r="C127" s="398"/>
      <c r="D127" s="398"/>
      <c r="E127" s="398"/>
      <c r="F127" s="398"/>
      <c r="G127" s="3"/>
      <c r="H127" s="109" t="s">
        <v>131</v>
      </c>
      <c r="I127" s="109"/>
      <c r="J127" s="109"/>
      <c r="K127" s="3"/>
    </row>
  </sheetData>
  <mergeCells count="77">
    <mergeCell ref="A122:K122"/>
    <mergeCell ref="A123:K123"/>
    <mergeCell ref="A124:K124"/>
    <mergeCell ref="A125:K125"/>
    <mergeCell ref="H127:J127"/>
    <mergeCell ref="A99:K99"/>
    <mergeCell ref="A100:K100"/>
    <mergeCell ref="A101:K101"/>
    <mergeCell ref="A109:H109"/>
    <mergeCell ref="A111:H111"/>
    <mergeCell ref="A112:H112"/>
    <mergeCell ref="A65:K65"/>
    <mergeCell ref="A66:K66"/>
    <mergeCell ref="A67:K67"/>
    <mergeCell ref="A69:K69"/>
    <mergeCell ref="A70:A71"/>
    <mergeCell ref="B70:B71"/>
    <mergeCell ref="C70:E70"/>
    <mergeCell ref="F70:H70"/>
    <mergeCell ref="I70:K70"/>
    <mergeCell ref="F51:H51"/>
    <mergeCell ref="I51:K51"/>
    <mergeCell ref="A56:K56"/>
    <mergeCell ref="C57:E57"/>
    <mergeCell ref="F57:H57"/>
    <mergeCell ref="I57:K57"/>
    <mergeCell ref="F45:H45"/>
    <mergeCell ref="I45:K45"/>
    <mergeCell ref="C47:E47"/>
    <mergeCell ref="F47:H47"/>
    <mergeCell ref="I47:K47"/>
    <mergeCell ref="A49:K49"/>
    <mergeCell ref="A25:K25"/>
    <mergeCell ref="A31:E31"/>
    <mergeCell ref="A38:E38"/>
    <mergeCell ref="A44:K44"/>
    <mergeCell ref="A45:A46"/>
    <mergeCell ref="B45:B46"/>
    <mergeCell ref="C45:E45"/>
    <mergeCell ref="A115:H115"/>
    <mergeCell ref="A119:K119"/>
    <mergeCell ref="A120:K120"/>
    <mergeCell ref="A121:K121"/>
    <mergeCell ref="A81:K81"/>
    <mergeCell ref="A82:K82"/>
    <mergeCell ref="A83:K83"/>
    <mergeCell ref="A96:K96"/>
    <mergeCell ref="A97:K97"/>
    <mergeCell ref="A98:K98"/>
    <mergeCell ref="A73:K73"/>
    <mergeCell ref="A74:K74"/>
    <mergeCell ref="A61:K61"/>
    <mergeCell ref="A68:K68"/>
    <mergeCell ref="C62:E62"/>
    <mergeCell ref="F62:H62"/>
    <mergeCell ref="I62:K62"/>
    <mergeCell ref="A64:K64"/>
    <mergeCell ref="A55:K55"/>
    <mergeCell ref="A50:K50"/>
    <mergeCell ref="C51:E51"/>
    <mergeCell ref="A18:K18"/>
    <mergeCell ref="D7:K7"/>
    <mergeCell ref="D8:K8"/>
    <mergeCell ref="C10:K10"/>
    <mergeCell ref="B11:K11"/>
    <mergeCell ref="A12:K12"/>
    <mergeCell ref="A13:A14"/>
    <mergeCell ref="B13:B14"/>
    <mergeCell ref="C13:E13"/>
    <mergeCell ref="F13:H13"/>
    <mergeCell ref="I13:K13"/>
    <mergeCell ref="H1:K1"/>
    <mergeCell ref="H2:K2"/>
    <mergeCell ref="A3:K3"/>
    <mergeCell ref="D4:K4"/>
    <mergeCell ref="D5:K5"/>
    <mergeCell ref="D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1010160</vt:lpstr>
      <vt:lpstr>1010180</vt:lpstr>
      <vt:lpstr>1011080</vt:lpstr>
      <vt:lpstr>1014030</vt:lpstr>
      <vt:lpstr>1014040</vt:lpstr>
      <vt:lpstr>1014060</vt:lpstr>
      <vt:lpstr>1014081</vt:lpstr>
      <vt:lpstr>1014082</vt:lpstr>
      <vt:lpstr>1017520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2024-02-05T07:00:32Z</dcterms:created>
  <dcterms:modified xsi:type="dcterms:W3CDTF">2024-02-05T07:13:42Z</dcterms:modified>
</cp:coreProperties>
</file>